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665" windowHeight="10230" tabRatio="898" activeTab="0"/>
  </bookViews>
  <sheets>
    <sheet name="Index" sheetId="1" r:id="rId1"/>
    <sheet name="Inleiding" sheetId="2" r:id="rId2"/>
    <sheet name="A1.V5+" sheetId="3" r:id="rId3"/>
    <sheet name="A2.V5V6" sheetId="4" r:id="rId4"/>
    <sheet name="A2.V7" sheetId="5" r:id="rId5"/>
    <sheet name="A2.V8V9" sheetId="6" r:id="rId6"/>
    <sheet name="A2.V11+" sheetId="7" r:id="rId7"/>
    <sheet name="A2.V13+" sheetId="8" r:id="rId8"/>
    <sheet name="A2.V16" sheetId="9" r:id="rId9"/>
    <sheet name="A2.V17" sheetId="10" r:id="rId10"/>
    <sheet name="A2.V19" sheetId="11" r:id="rId11"/>
    <sheet name="A2.V20V21" sheetId="12" r:id="rId12"/>
    <sheet name="A2-A5.DUR" sheetId="13" r:id="rId13"/>
    <sheet name="A2-A4.FAC" sheetId="14" r:id="rId14"/>
    <sheet name="A3.V6a+" sheetId="15" r:id="rId15"/>
    <sheet name="A3.V6b+" sheetId="16" r:id="rId16"/>
    <sheet name="A3.V6c" sheetId="17" r:id="rId17"/>
    <sheet name="A5.V7c" sheetId="18" r:id="rId18"/>
    <sheet name="A4.V6c" sheetId="19" r:id="rId19"/>
    <sheet name="A4.V10+" sheetId="20" r:id="rId20"/>
    <sheet name="A6.V5" sheetId="21" r:id="rId21"/>
    <sheet name="A6.V5+" sheetId="22" r:id="rId22"/>
    <sheet name="A2.V16_bb" sheetId="23" r:id="rId23"/>
    <sheet name="A2.V17+_bb" sheetId="24" r:id="rId24"/>
    <sheet name="A2.V23+_bb" sheetId="25" r:id="rId25"/>
    <sheet name="A1.V5+_mama" sheetId="26" r:id="rId26"/>
    <sheet name="A2.V16+_mama" sheetId="27" r:id="rId27"/>
  </sheets>
  <definedNames>
    <definedName name="_xlnm._FilterDatabase" localSheetId="0" hidden="1">'Index'!$A$6:$C$78</definedName>
  </definedNames>
  <calcPr fullCalcOnLoad="1"/>
</workbook>
</file>

<file path=xl/comments2.xml><?xml version="1.0" encoding="utf-8"?>
<comments xmlns="http://schemas.openxmlformats.org/spreadsheetml/2006/main">
  <authors>
    <author>edb</author>
  </authors>
  <commentList>
    <comment ref="B3" authorId="0">
      <text>
        <r>
          <rPr>
            <sz val="10"/>
            <rFont val="Arial"/>
            <family val="2"/>
          </rPr>
          <t xml:space="preserve">
Het globalisatierapport wordt per semester en per domein van de MZG-registratie gegenereerd, na het uploaden van de gegevens via Portahealth. 
Het globalisatierapport is een onderdeel van de controleprocedure. Het doel van dit rapport bestaat eruit om te controleren of de gegevens volledig zijn en om de juistheid van de gegevens te controleren aan de hand van enkele tabellen. 
Men hoopt door dit rapport een hulpmiddel te verschaffen om systematische en/of interpretatiefouten op te sporen en te verhelpen. 
</t>
        </r>
      </text>
    </comment>
  </commentList>
</comments>
</file>

<file path=xl/comments9.xml><?xml version="1.0" encoding="utf-8"?>
<comments xmlns="http://schemas.openxmlformats.org/spreadsheetml/2006/main">
  <authors>
    <author>edb</author>
  </authors>
  <commentList>
    <comment ref="F26" authorId="0">
      <text>
        <r>
          <rPr>
            <b/>
            <sz val="11"/>
            <rFont val="Arial"/>
            <family val="2"/>
          </rPr>
          <t>Bijvoorbeeld: 
I</t>
        </r>
        <r>
          <rPr>
            <sz val="11"/>
            <rFont val="Arial"/>
            <family val="2"/>
          </rPr>
          <t xml:space="preserve">n rij 2 wordt het aantal patiënten geteld die gedurende het huidige semester tweemaal een verblijf hadden in het ziekenhuis. </t>
        </r>
        <r>
          <rPr>
            <b/>
            <sz val="11"/>
            <rFont val="Arial"/>
            <family val="2"/>
          </rPr>
          <t xml:space="preserve">
</t>
        </r>
        <r>
          <rPr>
            <b/>
            <u val="single"/>
            <sz val="10"/>
            <rFont val="Arial"/>
            <family val="2"/>
          </rPr>
          <t xml:space="preserve">
</t>
        </r>
        <r>
          <rPr>
            <u val="single"/>
            <sz val="11"/>
            <rFont val="Arial"/>
            <family val="2"/>
          </rPr>
          <t>Kolom 'Eerste verblijf'</t>
        </r>
        <r>
          <rPr>
            <b/>
            <u val="single"/>
            <sz val="10"/>
            <rFont val="Arial"/>
            <family val="2"/>
          </rPr>
          <t xml:space="preserve">
</t>
        </r>
        <r>
          <rPr>
            <sz val="11"/>
            <rFont val="Arial"/>
            <family val="2"/>
          </rPr>
          <t xml:space="preserve">
1516 (956 + 536+24) patiënten hebben 2 keer een verblijf gehad in dit ziekenhuis gedurende het huidige semester.  
Voor 956 van hen was het eerste verblijf van het semester ook het eerste verblijf binnen het jaar voorafgaand aan de opname.
Voor 536 van hen was het eerste verblijf van het semester niet het eerste verblijf binnen het jaar voorafgaand aan de opname.
Voor de 24 anderen is het type opname (heropname/geen heropname) onbekend. 
</t>
        </r>
        <r>
          <rPr>
            <b/>
            <u val="single"/>
            <sz val="11"/>
            <rFont val="Arial"/>
            <family val="2"/>
          </rPr>
          <t xml:space="preserve">
</t>
        </r>
        <r>
          <rPr>
            <u val="single"/>
            <sz val="11"/>
            <rFont val="Arial"/>
            <family val="2"/>
          </rPr>
          <t>Kolom 'Volgende verblijven'</t>
        </r>
        <r>
          <rPr>
            <b/>
            <u val="single"/>
            <sz val="11"/>
            <rFont val="Arial"/>
            <family val="2"/>
          </rPr>
          <t xml:space="preserve">
</t>
        </r>
        <r>
          <rPr>
            <sz val="11"/>
            <rFont val="Arial"/>
            <family val="2"/>
          </rPr>
          <t>Het tweede verblijf van de 1516 patiënten in het huidige semester wordt altijd gecodeerd als A2_CODE_READMISSION=1 (Heropname) wat correct is.</t>
        </r>
      </text>
    </comment>
  </commentList>
</comments>
</file>

<file path=xl/sharedStrings.xml><?xml version="1.0" encoding="utf-8"?>
<sst xmlns="http://schemas.openxmlformats.org/spreadsheetml/2006/main" count="1866" uniqueCount="822">
  <si>
    <t>STAYINDEX (A4)</t>
  </si>
  <si>
    <t>Tous</t>
  </si>
  <si>
    <t>A4.V6c</t>
  </si>
  <si>
    <t>A2.V23a</t>
  </si>
  <si>
    <t>A2.V23b</t>
  </si>
  <si>
    <t>A2.V23c</t>
  </si>
  <si>
    <t>A2.V23d</t>
  </si>
  <si>
    <t>A2.V23e</t>
  </si>
  <si>
    <t>A2.V24a</t>
  </si>
  <si>
    <t>A2.V24b</t>
  </si>
  <si>
    <t>A2.V24c</t>
  </si>
  <si>
    <t>A2.V24d</t>
  </si>
  <si>
    <t>A2.V24e</t>
  </si>
  <si>
    <t>A2.V26a</t>
  </si>
  <si>
    <t>A2.V26b</t>
  </si>
  <si>
    <t>A2.V26c</t>
  </si>
  <si>
    <t>A2.V26d</t>
  </si>
  <si>
    <t>A2.V26e</t>
  </si>
  <si>
    <t>A2.V25e</t>
  </si>
  <si>
    <t>A2.V27a</t>
  </si>
  <si>
    <t>A2.V27b</t>
  </si>
  <si>
    <t>A2.V27c</t>
  </si>
  <si>
    <t>A2.V27d</t>
  </si>
  <si>
    <t>A2.V27e</t>
  </si>
  <si>
    <t>A2.V27f</t>
  </si>
  <si>
    <t>A2.V25a</t>
  </si>
  <si>
    <t>A2.V25b</t>
  </si>
  <si>
    <t>A2.V25c</t>
  </si>
  <si>
    <t>A2.V25d</t>
  </si>
  <si>
    <t>A2.V26f</t>
  </si>
  <si>
    <t>A2.V5-V6</t>
  </si>
  <si>
    <t>A2.V15-A4.V10V11</t>
  </si>
  <si>
    <t>A4.V10V12</t>
  </si>
  <si>
    <t>A2.V18b</t>
  </si>
  <si>
    <t>A2.V17b</t>
  </si>
  <si>
    <t>A2.V17c</t>
  </si>
  <si>
    <t>A2.V17d</t>
  </si>
  <si>
    <t>A2.V20-V21a</t>
  </si>
  <si>
    <t>A2.V20-V21b</t>
  </si>
  <si>
    <t>STAYUNIT (A5)</t>
  </si>
  <si>
    <t>A5.V7a</t>
  </si>
  <si>
    <t>A5.V7b</t>
  </si>
  <si>
    <t>A3.V6a</t>
  </si>
  <si>
    <t>A3.V6b</t>
  </si>
  <si>
    <t>STAYSPEC (A3)</t>
  </si>
  <si>
    <t>A3.V6c</t>
  </si>
  <si>
    <t>A2.V17a</t>
  </si>
  <si>
    <t>A2-A5.DUR</t>
  </si>
  <si>
    <t xml:space="preserve">% </t>
  </si>
  <si>
    <t>TRANSPOR (A6)</t>
  </si>
  <si>
    <t>A6.V7</t>
  </si>
  <si>
    <t>A2.V11</t>
  </si>
  <si>
    <t>A1.V5a</t>
  </si>
  <si>
    <t>A1.V5b</t>
  </si>
  <si>
    <t>A2.V18a</t>
  </si>
  <si>
    <t>A2.V7</t>
  </si>
  <si>
    <t>A2.V8-V9</t>
  </si>
  <si>
    <t>A2.V10</t>
  </si>
  <si>
    <t>A2.V13-V14</t>
  </si>
  <si>
    <t>A2.V16a</t>
  </si>
  <si>
    <t>A2.V16b</t>
  </si>
  <si>
    <t>A2.V16c</t>
  </si>
  <si>
    <t>A2.V16d</t>
  </si>
  <si>
    <t>A2.V19</t>
  </si>
  <si>
    <t>A2.V20</t>
  </si>
  <si>
    <t>A2.V21</t>
  </si>
  <si>
    <t>A6.V5a</t>
  </si>
  <si>
    <t xml:space="preserve"> = Pourcentage par rapport au total de ce type de séjours</t>
  </si>
  <si>
    <t>STAYNUM</t>
  </si>
  <si>
    <t>%</t>
  </si>
  <si>
    <t>STAYHOSP (A2)</t>
  </si>
  <si>
    <t>A1.V5/A2.V18</t>
  </si>
  <si>
    <t>A2.V23</t>
  </si>
  <si>
    <t>A2.V24</t>
  </si>
  <si>
    <t>A2.V25</t>
  </si>
  <si>
    <t>A2.V26</t>
  </si>
  <si>
    <t>A2.V27</t>
  </si>
  <si>
    <t>ORDER_SPEC</t>
  </si>
  <si>
    <t>ORDER_BEDINDEX</t>
  </si>
  <si>
    <t>A3_YEAR/ MONTH / DAY_SPEC_IN</t>
  </si>
  <si>
    <t>A4_YEAR / MONTH/ DAY_BEDINDEX_IN</t>
  </si>
  <si>
    <t>A5_YEAR / MONTH/ DAY_UNIT_IN</t>
  </si>
  <si>
    <t>A2.V18</t>
  </si>
  <si>
    <t>01</t>
  </si>
  <si>
    <t>04</t>
  </si>
  <si>
    <t>05</t>
  </si>
  <si>
    <t>09</t>
  </si>
  <si>
    <t>A2.V17</t>
  </si>
  <si>
    <t>A6.V5V6</t>
  </si>
  <si>
    <t>A6.V5b</t>
  </si>
  <si>
    <t>M4_PLACE_BIRTH = 1</t>
  </si>
  <si>
    <t>PATBIRTH (M4)</t>
  </si>
  <si>
    <t>A2_CODE_INDIC_AGE</t>
  </si>
  <si>
    <t>A2_HOSPTYPE_CAT</t>
  </si>
  <si>
    <t>A2_HOSPTYPE_FAC</t>
  </si>
  <si>
    <t>STAYHOSP (A2):</t>
  </si>
  <si>
    <t>PATHOSPI (A1):</t>
  </si>
  <si>
    <t>A2_YEAR/MONTH/DAY/HOUR/MIN_HOSP_OUT</t>
  </si>
  <si>
    <t>A2_YEAR/MONTH/DAY_HOSP_IN</t>
  </si>
  <si>
    <t>A5_MIN_UNIT_IN</t>
  </si>
  <si>
    <t>A5_HOUR_UNIT_IN</t>
  </si>
  <si>
    <t>Turnhout</t>
  </si>
  <si>
    <t>Tielt</t>
  </si>
  <si>
    <t>Eeklo</t>
  </si>
  <si>
    <t>Charleroi</t>
  </si>
  <si>
    <t>Thuin</t>
  </si>
  <si>
    <t>Verviers</t>
  </si>
  <si>
    <t>Hasselt</t>
  </si>
  <si>
    <t>Maaseik</t>
  </si>
  <si>
    <t>Marche-En-Famenne</t>
  </si>
  <si>
    <t>Neufchateau</t>
  </si>
  <si>
    <t>Virton</t>
  </si>
  <si>
    <t>Dinant</t>
  </si>
  <si>
    <t>Philippeville</t>
  </si>
  <si>
    <t>00</t>
  </si>
  <si>
    <t>= Aantal verblijven - met uitsluiting van het eerste verblijf van elke patiënt - per frequentie en type opname</t>
  </si>
  <si>
    <t>Kolom toepasselijk voor A2.V20-V21a</t>
  </si>
  <si>
    <t>Kolom toepasselijk voor A2.V20-V21b</t>
  </si>
  <si>
    <t xml:space="preserve">Duur van verblijven gebaseerd op: </t>
  </si>
  <si>
    <t>Verblijven met opnamedatum = ontslagdatum hebben een duur van 0 dag</t>
  </si>
  <si>
    <t>Het totaal van de aantallen in elke categorie (1) is dus niet noodzakelijk gelijk aan het aantal afzonderlijke verblijven in TRANSPOR (2)</t>
  </si>
  <si>
    <t>Selectie van de verblijven van de moeders voor wie een patiëntnummer bestaat in het bestand PATBIRTH</t>
  </si>
  <si>
    <t>Inleiding</t>
  </si>
  <si>
    <t>Types verblijven</t>
  </si>
  <si>
    <t>= Aantal verblijven in TRANSPOR die gebruik maakten van dit type transportmiddel, per type opname (1)</t>
  </si>
  <si>
    <t>= Aantal verblijven in TRANSPOR die gebruik maakten van dit type transportmiddel, per type verblijf (1)</t>
  </si>
  <si>
    <t>1 - MUG</t>
  </si>
  <si>
    <t>PATNUM bestaat in PATBIRTH</t>
  </si>
  <si>
    <t>M4_PATNUM_MAMA bestaat</t>
  </si>
  <si>
    <t>A6_FILE_ID bestaat</t>
  </si>
  <si>
    <t>1-HEROPNAME BINNEN HET JAAR NA VORIG ONTSLAG IN HETZELFDE ZIEKENHUIS</t>
  </si>
  <si>
    <t xml:space="preserve"> = % van totaal voor dit type verblijf</t>
  </si>
  <si>
    <t>1 - THUIS</t>
  </si>
  <si>
    <t>3 - ANDER ZIEKENHUIS: NIET-UNIVERSITAIR</t>
  </si>
  <si>
    <t>8 - OVERLEDEN</t>
  </si>
  <si>
    <t>9 - ANDERE</t>
  </si>
  <si>
    <t>4 - ANDER ZIEKENHUIS: UNIVERSITAIR</t>
  </si>
  <si>
    <t>A - TRANSFER NAAR EEN ANDERE DIENST BINNEN HET EIGEN ZIEKENHUIS</t>
  </si>
  <si>
    <t>1 - OP EIGEN INITIATIEF</t>
  </si>
  <si>
    <t>3 - ARTS-SPECIALIST, VANUIT EIGEN ZIEKENHUIS</t>
  </si>
  <si>
    <t>4 - ARTS-SPECIALIST, BUITEN HET ZIEKENHUIS</t>
  </si>
  <si>
    <t>6 - EXTERNEN</t>
  </si>
  <si>
    <t>A - EIGEN HUISARTS MET VERWIJSBRIEF</t>
  </si>
  <si>
    <t>B - EIGEN HUISARTS, NA TELEFONISCHE OF MONDELINGE AFSPRAAK</t>
  </si>
  <si>
    <t>Zie tabel hierboven, in blauw</t>
  </si>
  <si>
    <t>Titel afhankelijk van de tabel</t>
  </si>
  <si>
    <r>
      <t xml:space="preserve">1 categorie per groep van 5 jaar op basis van </t>
    </r>
    <r>
      <rPr>
        <sz val="11"/>
        <color indexed="12"/>
        <rFont val="Calibri"/>
        <family val="2"/>
      </rPr>
      <t>A1_YEAR_BIRTH</t>
    </r>
    <r>
      <rPr>
        <sz val="11"/>
        <rFont val="Calibri"/>
        <family val="2"/>
      </rPr>
      <t xml:space="preserve"> (voorbeeld: geboortejaar tussen 1981 en 1985)</t>
    </r>
  </si>
  <si>
    <t>A2_YEAR / MONTH / DAY_HOSP_IN compatibel</t>
  </si>
  <si>
    <t>A5_HOUR / MIN_UNIT_IN QUAND ORDER_UNIT = 1 compatibel</t>
  </si>
  <si>
    <t>A2_YEAR / MONTH / DAY / HOUR / MIN_HOSP_OUT compatibel</t>
  </si>
  <si>
    <t>1 - OP MEDISCH ADVIES</t>
  </si>
  <si>
    <t>2 - ONTSLAG TEGEN MEDISCH ADVIES</t>
  </si>
  <si>
    <t>5 - DOORVERWEZEN NAAR EEN ANDERE INSTELLING…</t>
  </si>
  <si>
    <t>9 - DOORVERWEZEN VOOR OBSERVATIE NAAR EEN ANDERE DIENST BINNEN HET ZIEKENHUIS</t>
  </si>
  <si>
    <t>Publicatie van de FOD Volksgezondheid, DG1, Dienst Datamanagement</t>
  </si>
  <si>
    <t>Laatst update:</t>
  </si>
  <si>
    <t>Type Verblijf</t>
  </si>
  <si>
    <t>Alle waarden</t>
  </si>
  <si>
    <r>
      <t xml:space="preserve">1 categorie per waarde van </t>
    </r>
    <r>
      <rPr>
        <sz val="11"/>
        <color indexed="12"/>
        <rFont val="Calibri"/>
        <family val="2"/>
      </rPr>
      <t>A2_CODE_SEX</t>
    </r>
  </si>
  <si>
    <r>
      <t>1 categorie per waarde van</t>
    </r>
    <r>
      <rPr>
        <sz val="11"/>
        <color indexed="12"/>
        <rFont val="Calibri"/>
        <family val="2"/>
      </rPr>
      <t xml:space="preserve"> A2_CODE_INDIC_AGE</t>
    </r>
  </si>
  <si>
    <t>STAYSPEC (A3),
STAYHOSP (A2)</t>
  </si>
  <si>
    <t>STAYINDX (A4),
STAYHOSP (A2)</t>
  </si>
  <si>
    <t>STAYUNIT (A5),
STAYHOSP (A2)</t>
  </si>
  <si>
    <t>1 categorie voor "opnames vroeger dan vorige registratie periode"</t>
  </si>
  <si>
    <t>De opnames op zaterdag en zondag mogen niet de meerderheid van de opnames uitmaken</t>
  </si>
  <si>
    <t>A2_HOSPTYPE_FAC ≠ F, M en N (Patiënt nog niet ontslagen)</t>
  </si>
  <si>
    <t>De ontslagdatum MOET binnen het semester vallen</t>
  </si>
  <si>
    <t>Lange verblijven (ML)</t>
  </si>
  <si>
    <t>Een Belg hoeft niet absoluut in België te wonen: hij kan ook in het buitenland verblijven.</t>
  </si>
  <si>
    <t>Omgekeerd woont een niet-Belg niet noodzakelijk in het buitenland: hij kan evengoed permanent in België verblijven.</t>
  </si>
  <si>
    <t>A2_CODE_ZIP (Enkel voor A2.V20-V21a)</t>
  </si>
  <si>
    <t>Deze waarden moeten voor elk bestand gelijk zijn.</t>
  </si>
  <si>
    <t>Begindatum:</t>
  </si>
  <si>
    <r>
      <t>Einddatum:</t>
    </r>
    <r>
      <rPr>
        <sz val="11"/>
        <rFont val="Arial"/>
        <family val="2"/>
      </rPr>
      <t xml:space="preserve"> A2_YEAR / MONTH / DAY_HOSP_OUT of laatste dag van het semester</t>
    </r>
  </si>
  <si>
    <t>Deze waarden moeten voor elk bestand ALTIJD ‘0’ zijn</t>
  </si>
  <si>
    <t>Een verblijf in de functie ‘intensieve zorg’ zou eerder een uitzondering moeten zijn.</t>
  </si>
  <si>
    <t>Voor niet erkende indexen wordt geen bezettingsgraad berekend.</t>
  </si>
  <si>
    <t>A1_YEAR_BIRTH</t>
  </si>
  <si>
    <t>A1.V5</t>
  </si>
  <si>
    <t>PATHOSPI (A1) / STAYHOSP (A2)</t>
  </si>
  <si>
    <t>A2.V16</t>
  </si>
  <si>
    <t>Contact:</t>
  </si>
  <si>
    <t>A2_YEAR_HOSP_IN</t>
  </si>
  <si>
    <t>A2_YEAR_MONTH_IN</t>
  </si>
  <si>
    <t>A2_MONTH_HOSP_IN</t>
  </si>
  <si>
    <t>A2_DAY_MONTH_IN</t>
  </si>
  <si>
    <t>A2_YEAR_HOSP_OUT</t>
  </si>
  <si>
    <t>A2_MONTH_HOSP_OUT</t>
  </si>
  <si>
    <t>A2_DAY_MONTH_OUT</t>
  </si>
  <si>
    <t>= H</t>
  </si>
  <si>
    <t xml:space="preserve"> = U</t>
  </si>
  <si>
    <t>= N</t>
  </si>
  <si>
    <t>= P</t>
  </si>
  <si>
    <t>A2_CODE_READMISSION=1</t>
  </si>
  <si>
    <t>A5.V11</t>
  </si>
  <si>
    <t>A2.V22</t>
  </si>
  <si>
    <t>STAYHOSP</t>
  </si>
  <si>
    <t>STAYSPEC</t>
  </si>
  <si>
    <t>STAYINDX</t>
  </si>
  <si>
    <t>STAYUNIT</t>
  </si>
  <si>
    <t>STAYINDX (A4)</t>
  </si>
  <si>
    <t>A4.V6a</t>
  </si>
  <si>
    <t>A4.V6b</t>
  </si>
  <si>
    <t>A2.V16e</t>
  </si>
  <si>
    <t>A5.V7c</t>
  </si>
  <si>
    <t>A2_YEAR / MONTH / DAY_HOSP_OUT</t>
  </si>
  <si>
    <t>A2_CODE_SEX</t>
  </si>
  <si>
    <t>A4_CODE_BEDINDEX_FAC</t>
  </si>
  <si>
    <t>A4_NUMBER_DAY_PART_FAC</t>
  </si>
  <si>
    <t>A4_NUMBER_DAY_PART_FAC_PREV</t>
  </si>
  <si>
    <t>A4_NUMBER_DAY_FAC</t>
  </si>
  <si>
    <t>S4_NUMBER_BED</t>
  </si>
  <si>
    <t>UNITINDX (S4)</t>
  </si>
  <si>
    <t>CODE_UNIT</t>
  </si>
  <si>
    <r>
      <t>≠</t>
    </r>
    <r>
      <rPr>
        <sz val="12"/>
        <rFont val="Arial Unicode MS"/>
        <family val="2"/>
      </rPr>
      <t xml:space="preserve"> P</t>
    </r>
  </si>
  <si>
    <t>A2_HOSPTYPE_FAC ≠ F, M, N</t>
  </si>
  <si>
    <t>A4_CODE_BEDINDEX_FAC ≠ N*</t>
  </si>
  <si>
    <t>A4_CODE_BEDINDEX_FAC ≠ (U, Z, ZC)</t>
  </si>
  <si>
    <t>M4_PLACE_BIRTH ≠ 1</t>
  </si>
  <si>
    <t>A2_CODE_READMISSION≠1</t>
  </si>
  <si>
    <t>A2_CODE_READMISSION ≠ 1</t>
  </si>
  <si>
    <t>Leeftijdscategorie en geboortejaar van de patiënten</t>
  </si>
  <si>
    <t>A2_CODE_ : Omschrijving</t>
  </si>
  <si>
    <r>
      <t xml:space="preserve">1 categorie per waarde van </t>
    </r>
    <r>
      <rPr>
        <sz val="11"/>
        <color indexed="12"/>
        <rFont val="Calibri"/>
        <family val="2"/>
      </rPr>
      <t>A2_CODE_DESTINATE</t>
    </r>
  </si>
  <si>
    <r>
      <t xml:space="preserve">1 categorie per waarde van </t>
    </r>
    <r>
      <rPr>
        <sz val="11"/>
        <color indexed="12"/>
        <rFont val="Calibri"/>
        <family val="2"/>
      </rPr>
      <t>A2_CODE_DISCHARGE</t>
    </r>
  </si>
  <si>
    <r>
      <t xml:space="preserve">1 categorie per waarde van </t>
    </r>
    <r>
      <rPr>
        <sz val="11"/>
        <color indexed="12"/>
        <rFont val="Calibri"/>
        <family val="2"/>
      </rPr>
      <t>A2_CODE_READMISSION</t>
    </r>
  </si>
  <si>
    <r>
      <t xml:space="preserve">1 categorie per waarde van </t>
    </r>
    <r>
      <rPr>
        <sz val="11"/>
        <color indexed="12"/>
        <rFont val="Calibri"/>
        <family val="2"/>
      </rPr>
      <t>A2_CODE_PLACE_BEFORE_ADM</t>
    </r>
  </si>
  <si>
    <r>
      <t xml:space="preserve">1 categorie per waarde van </t>
    </r>
    <r>
      <rPr>
        <sz val="11"/>
        <color indexed="12"/>
        <rFont val="Calibri"/>
        <family val="2"/>
      </rPr>
      <t>A2_CODE_ADM</t>
    </r>
  </si>
  <si>
    <r>
      <t xml:space="preserve">1 categorie per waarde van </t>
    </r>
    <r>
      <rPr>
        <sz val="11"/>
        <color indexed="12"/>
        <rFont val="Calibri"/>
        <family val="2"/>
      </rPr>
      <t>A2_CODE_ADRBY</t>
    </r>
  </si>
  <si>
    <t>Zie hieronder</t>
  </si>
  <si>
    <t>Idem hierboven</t>
  </si>
  <si>
    <t>3 - ALLE OVERIGE PATIENTEN VANAF 1 JAAR</t>
  </si>
  <si>
    <t>Voor andere opnames: 1 categorie per maand van opname</t>
  </si>
  <si>
    <r>
      <t xml:space="preserve">1 </t>
    </r>
    <r>
      <rPr>
        <sz val="11"/>
        <rFont val="Arial"/>
        <family val="2"/>
      </rPr>
      <t xml:space="preserve">Voor A2_CODE_COUNTRY: </t>
    </r>
  </si>
  <si>
    <r>
      <t>2</t>
    </r>
    <r>
      <rPr>
        <sz val="11"/>
        <rFont val="Arial"/>
        <family val="2"/>
      </rPr>
      <t xml:space="preserve"> Voor A2_CODE_PLACE BEFORE_ADM, A2_CODE_ADM, A2_CODE_ADRBY, A2_CODE_DESTINATE en A2_CODE_DISCHARGE:</t>
    </r>
  </si>
  <si>
    <t>A - DRINGENDE OPN. VIA SPOED ZONDER 100/AMBULANCE</t>
  </si>
  <si>
    <t>B - DRING. OPN. VIA SPOED ZONDER 100, MET AMBUL.</t>
  </si>
  <si>
    <t>C - DRING. OPN. SPOED, 100/AMBUL., GEEN MUG/PIT</t>
  </si>
  <si>
    <t>D - DRING.OPN.SPOED, AMBUL., MUG/PIT VAN CAMPUS</t>
  </si>
  <si>
    <t>E - DRING. OPN. SPOED, AMBUL., ANDERE MUG/PIT</t>
  </si>
  <si>
    <t>G - DRINGENDE OPNAME ZONDER SPOED</t>
  </si>
  <si>
    <t>L - LAATSTE REGISTRATIE LANGDURIG VERBLIJF</t>
  </si>
  <si>
    <t>= Aantal eerste verblijven, per frequentie en type opname</t>
  </si>
  <si>
    <t>= Aantal verblijven in STAYHOSP per categorie en type verblijf</t>
  </si>
  <si>
    <t>= gemiddelde verblijfsduur per categorie en type verblijf</t>
  </si>
  <si>
    <t>Antwerpen</t>
  </si>
  <si>
    <t>Mechelen</t>
  </si>
  <si>
    <t>Brussel-Hoofdstad</t>
  </si>
  <si>
    <t>Halle-Vilvoorde</t>
  </si>
  <si>
    <t>Leuven</t>
  </si>
  <si>
    <t>Nijvel</t>
  </si>
  <si>
    <t>Brugge</t>
  </si>
  <si>
    <t>Diksmuide</t>
  </si>
  <si>
    <t>Ieper</t>
  </si>
  <si>
    <t>Kortrijk</t>
  </si>
  <si>
    <t>Oostende</t>
  </si>
  <si>
    <t>Roeselare</t>
  </si>
  <si>
    <t>Veurne</t>
  </si>
  <si>
    <t>Aalst</t>
  </si>
  <si>
    <t>Dendermonde</t>
  </si>
  <si>
    <t>Gent</t>
  </si>
  <si>
    <t>Oudenaarde</t>
  </si>
  <si>
    <t>St.-Niklaas</t>
  </si>
  <si>
    <t>Aat</t>
  </si>
  <si>
    <t>Bergen</t>
  </si>
  <si>
    <t>Moeskroen</t>
  </si>
  <si>
    <t>Zinnik</t>
  </si>
  <si>
    <t>Doornik</t>
  </si>
  <si>
    <t>Hoei</t>
  </si>
  <si>
    <t>Luik</t>
  </si>
  <si>
    <t>Borgworm</t>
  </si>
  <si>
    <t>Tongeren</t>
  </si>
  <si>
    <t>Aarlen</t>
  </si>
  <si>
    <t>Bastenaken</t>
  </si>
  <si>
    <t>Namen</t>
  </si>
  <si>
    <t>Dakloos/Zonder vast verblijf</t>
  </si>
  <si>
    <t>= Aantal unieke patiënten
= Aantal eerste verblijven</t>
  </si>
  <si>
    <t>= Totaal aantal verblijven
= Aantal eerste verblijven + Aantal volgende verblijven</t>
  </si>
  <si>
    <t>1. Belgische nationaliteit (BE)</t>
  </si>
  <si>
    <t>2.Nationaliteit van een ander europees land (DE, FR, UK, LU, NL, EU, ER)</t>
  </si>
  <si>
    <t>3. De patiënt heeft noch de belgische noch een europeese nationaliteit (AF, AM, AZ, OC)</t>
  </si>
  <si>
    <t>4. Nationaliteit is onbekend (OO)</t>
  </si>
  <si>
    <t>Vlaams Brabant</t>
  </si>
  <si>
    <t>Waals Brabant</t>
  </si>
  <si>
    <t>Brussels Hoofdst. Gew.</t>
  </si>
  <si>
    <t>West-Vlaanderen</t>
  </si>
  <si>
    <t>Oost-Vlaanderen</t>
  </si>
  <si>
    <t>Henegouwen</t>
  </si>
  <si>
    <t>Limburg</t>
  </si>
  <si>
    <t>Luxemburg</t>
  </si>
  <si>
    <t>MZG: Handleiding globalisatierapporten van de administratieve gegevens</t>
  </si>
  <si>
    <t>= Totale duur van verblijven in STAYHOSP</t>
  </si>
  <si>
    <t>= Totale duur van verblijven in STAYSPEC</t>
  </si>
  <si>
    <t>= Totale duur van verblijven in STAYINDX</t>
  </si>
  <si>
    <t>= Totale duur van verblijven in STAYUNIT</t>
  </si>
  <si>
    <t>1 categorie per aantal verschillende bedindexen (A4_CODE_BEDINDEX_FAC) per verblijf</t>
  </si>
  <si>
    <t>1 categorie per aantal verschillende verpleegeenheden (CODE_UNIT) per verblijf</t>
  </si>
  <si>
    <t>Aantal, Procent en gemiddelde duur van verblijven per …</t>
  </si>
  <si>
    <t>AKT-PSYCHIATRIE (A-, K-,T-DIENSTEN)</t>
  </si>
  <si>
    <t>DIV-ALLE ANDERE SPECIALISMEN</t>
  </si>
  <si>
    <t>INT-FUNCTIE INTENSIEVE ZORG</t>
  </si>
  <si>
    <t>SPE-GESPECIALISEERDE DIENST (SP-DIENSTEN)</t>
  </si>
  <si>
    <t>URG-GESPECIALISEERDE SPOEDGEVALLENDIENST OF EERSTE OPVANG</t>
  </si>
  <si>
    <t>= Aantal verblijven in STAYSPEC die zoveel dagen in specialisme intensieve zorgen tellen, per type verblijf</t>
  </si>
  <si>
    <t>1 categorie per aantal dagen verbleven in intensieve zorgen (op basis van de opnamedatum in het specialisme en de berekende ontslagdatum)</t>
  </si>
  <si>
    <t>A3_YEAR /MONTH /DAY_SPEC_IN</t>
  </si>
  <si>
    <t>A2_YEAR /MONTH /DAY_HOSP_OUT</t>
  </si>
  <si>
    <t>3 eerste karakters van CODE_SPEC = INT</t>
  </si>
  <si>
    <t>Aantal uren verbleven in verpleegeenheid intensieve zorgen (CODE_UNIT) (op basis van datum/uur van opname in de verpleegeenheid en de berekende datum/uur van ontslag)</t>
  </si>
  <si>
    <t>= Aantal verblijven in STAYUNIT die zoveel uren in de verpleegeenheid intensieve zorgen tellen, per type verblijf</t>
  </si>
  <si>
    <t>&lt; 1 uur</t>
  </si>
  <si>
    <t>Tussen 1 en 23 uur: 1 categorie per uur</t>
  </si>
  <si>
    <t>&gt;= 24 uren en &lt; 2 dagen</t>
  </si>
  <si>
    <t>&gt;= 2 dagen en &lt; 7 dagen</t>
  </si>
  <si>
    <t>&gt;= 7 dagen en &lt; 14 dagen</t>
  </si>
  <si>
    <t>&gt;= 14 dagen en &lt; 28 dagen</t>
  </si>
  <si>
    <t>&gt;= 28 dagen</t>
  </si>
  <si>
    <t>3 eerste karakters van CODE_UNIT = INT</t>
  </si>
  <si>
    <t>01 - Pasgeborene (A2_CODE_INDIC_AGE = "A") uitsluitend verbleven in bedindex N*, M of MI</t>
  </si>
  <si>
    <t>02 - Volledig psychiatrisch verblijf (A,K,T), enkel verbleven in een dienst met partiele facturatie</t>
  </si>
  <si>
    <t>03 - Verblijf in een chronisch ziekenhuis</t>
  </si>
  <si>
    <t>04 - Volledig chronisch verblijf (Sp) in een acuut ziekenhuis</t>
  </si>
  <si>
    <t>05 - Volledig psychiatrisch verblijf (A,K,T) in een acuut ziekenhuis, met verblijf in een dienst met partiele facturatie</t>
  </si>
  <si>
    <t>06 - Verbleven in een dienst met partiele facturatie (meer dan 1/2 van de gefactureerde dagen op een andere dienst dan A,K,T of Sp)</t>
  </si>
  <si>
    <t>07 - Meer dan 1/2 van de gefactureerde dagen op A,K,T en niet verbleven op Sp</t>
  </si>
  <si>
    <t>08 - Meer dan 1/2 van de gefactureerde dagen op A,K,T en ook verbleven op Sp</t>
  </si>
  <si>
    <t>09 - Meer dan 1/2 van de gefactureerde dagen op Sp en niet verbleven op A,K,T</t>
  </si>
  <si>
    <t>10 - Meer dan 1/2 van de gefactureerde dagen op Sp en ook verbleven op A,K,T</t>
  </si>
  <si>
    <t>11 - Verbleven op A,K,T en Sp: meer dan 1/2 van de gefactureerde dagen op een andere dienst dan A,K,T of  Sp</t>
  </si>
  <si>
    <t>12 - Verbleven op A,K,T en niet op Sp (meer dan 1/2 van de gefactureerde dagen op een andere dienst dan A,K,T of Sp)</t>
  </si>
  <si>
    <t>13 - Verbleven op Sp en niet op A,K,T (meer dan 1/2 van de gefactureerde dagen op een andere dienst dan A,K,T of Sp)</t>
  </si>
  <si>
    <t>14 - Volledig psychiatrisch verblijf (A,K,T) in een acuut ziekenhuis, zonder verblijf in een dienst met partiele facturatie</t>
  </si>
  <si>
    <t>15 - Verblijf enkel op acute diensten</t>
  </si>
  <si>
    <t>16 - Verbleven in een dienst met partiele facturatie (verblijf uitsluitend op A,K,T en Sp)</t>
  </si>
  <si>
    <t>17 - Meer dan 1/2 van de gefactureerde dagen opSp en uitsluitend verbleven op A,K,T en Sp (geen partiële facturatie)</t>
  </si>
  <si>
    <t>18 - Meer dan 1/2 van de gefactureerde dagen op A,K,T en uitsluitend verbleven op A,K,T en Sp (geen partiële facturatie)</t>
  </si>
  <si>
    <t>19 - Verbleven op A,K,T en Sp: meer dan 1/2 van de gefactureerde dagen op A,K,T en  Sp samen</t>
  </si>
  <si>
    <t>20 - Verbleven in een dienst met partiele facturatie (niet volledig psychiatrisch verblijf en niet uitsluitend verbleven op A,K,T en Sp), meer dan 1/2 van de gefactureerde dagen op A,K,T en Sp samen</t>
  </si>
  <si>
    <t>25 - Pasgeborene (A2_CODE_INDIC_AGE = "A") niet gefactureerd, als klassiek verblijf (H,F,M,L)</t>
  </si>
  <si>
    <t xml:space="preserve"> = (100 * Gefactureerde Dagen) / (Aantal dagen in het semester * Aantal erkende bedden)</t>
  </si>
  <si>
    <t xml:space="preserve"> = S4_NUMBER_BED op eerste dag van het semester (van overeenkomstige bedden)</t>
  </si>
  <si>
    <t>Totaal van: A4_NUMBER_DAY_FAC + A4_NUMBER_DAY_PART_FAC + A4_NUMBER_DAY_FAC_PREV + A4_NUMBER_DAY_PART_FAC_PREV van verblijven in de bedindex
= Gefactureerde Dagen</t>
  </si>
  <si>
    <t>Aantal volledig en partieel te factureren ligdagen in het huidige en vorige registratiejaar
(A4_NUMBER_DAY_FAC, A4_NUMBER_DAY_PART_FAC, A4_NUMBER_DAY_FAC_PREV, A4_NUMBER_DAY_PART_FAC_PREV)</t>
  </si>
  <si>
    <t>E-DIENST VOOR KINDERGENEESKUNDE</t>
  </si>
  <si>
    <t>G-DIENST VOOR GERIATRIE</t>
  </si>
  <si>
    <t>A-DIENST NEUROPSYCH. OBSERVATIE / BEHANDELING</t>
  </si>
  <si>
    <t>A1-DIENST NEUROPSYCH. OBSERVATIE/BEHANDEL. DAG</t>
  </si>
  <si>
    <t>C-DIENST DIAGNOSE EN HEELKUNDIGE BEHANDELING</t>
  </si>
  <si>
    <t>D-DIENST DIAGNOSE EN GENEESKUNDIGE BEHANDELING</t>
  </si>
  <si>
    <t>I-FUNCTIE INTENSIEVE ZORG</t>
  </si>
  <si>
    <t>M-KRAAMDIENST ALGEMEEN ZIEKENHUIS/KRAAMKLINIEK</t>
  </si>
  <si>
    <t>NI-DIENST VOOR INTENSIEVE NEONATALE ZORG</t>
  </si>
  <si>
    <t>S2-SP-DIENST LOCOMOTORISCHE AANDOENINGEN</t>
  </si>
  <si>
    <t>S3-SP-DIENST NEUROLOGISCHE AANDOENINGEN</t>
  </si>
  <si>
    <t>S4-SP-DIENST PALLIATIEVE ZORG</t>
  </si>
  <si>
    <t>= Aantal verblijven (van dit type) in TRANSPOR (2)</t>
  </si>
  <si>
    <t>= Aantal verblijven (met dit type opname) in TRANSPOR (2)</t>
  </si>
  <si>
    <t>1-MUG</t>
  </si>
  <si>
    <t>2-ERKENDE AMBULANCEDIENST</t>
  </si>
  <si>
    <t>3-NIET ERKENDE AMBULANCEDIENST, VERBONDEN AAN EEN ZIEKENHUIS</t>
  </si>
  <si>
    <t>4-NIET ERKENDE AMBULANCEDIENST, NIET VERBONDEN AAN EEN ZIEKENHUIS (PRIVE)</t>
  </si>
  <si>
    <t>1 categorie per waarde van CODE_TRANSPORT</t>
  </si>
  <si>
    <t>Selectievoorwaarden:</t>
  </si>
  <si>
    <t>Categorie 1: 
A2_CODE_INDIC_NAT = BE</t>
  </si>
  <si>
    <t>Categorie 4: 
A2_CODE_INDIC_NAT = OO</t>
  </si>
  <si>
    <t>1 categorie per A2_CODE_COUNTRY</t>
  </si>
  <si>
    <t>Categorie 2: 
A2_CODE_INDIC_NAT = DE, FR, UK, LU, NL, EU of ER</t>
  </si>
  <si>
    <t>Categorie 3: 
A2_CODE_INDIC_NAT = AF, AM, AZ of OC</t>
  </si>
  <si>
    <t>Vergelijking van de totale verblijfsduur in de verschillende bestanden</t>
  </si>
  <si>
    <t>Totale duur van verblijven tot einde registratiesemester</t>
  </si>
  <si>
    <t>Dagen</t>
  </si>
  <si>
    <t>Bestanden/Velden/Berekeningsparameters:</t>
  </si>
  <si>
    <t>Voor STAYHOSP</t>
  </si>
  <si>
    <t>Voor STAYSPEC</t>
  </si>
  <si>
    <t>Voor STAYINDX</t>
  </si>
  <si>
    <t>Voor STAYUNIT</t>
  </si>
  <si>
    <t>Index (klikken)</t>
  </si>
  <si>
    <t>Vergelijking van het aantal volledig te factureren ligdagen in de verschillende bestanden</t>
  </si>
  <si>
    <t>1 - STAYHOSP : 
Aantal volledig te factureren ligdagen (tot het einde van de registratieperiode, A2_TOTAL_NUMBER_DAY_FAC)</t>
  </si>
  <si>
    <t xml:space="preserve">
1 - STAYHOSP : 
Aantal volledig te factureren ligdagen (tot het einde van de registratieperiode, A2_TOTAL_NUMBER_DAY_FAC)</t>
  </si>
  <si>
    <t>2 - STAYINDX: 
Aantal volledig te factureren ligdagen in het vorige en het huidige registratiejaar (A4_TOTAL_NUMBER_DAY_FAC en A4_NUMBER_DAY_FAC_PREV)</t>
  </si>
  <si>
    <t xml:space="preserve">
2 - STAYINDX: 
Aantal volledig te factureren ligdagen in het vorige en het huidige registratiejaar (A4_TOTAL_NUMBER_DAY_FAC en A4_NUMBER_DAY_FAC_PREV)</t>
  </si>
  <si>
    <t>Aantal specialismen per verblijf</t>
  </si>
  <si>
    <t>Aantal bedindexen per verblijf</t>
  </si>
  <si>
    <t>Aantal verpleegeenheden per verblijf</t>
  </si>
  <si>
    <t>Aantal, procent en gemiddelde duur van verblijven per specialisme (CODE_SPEC)</t>
  </si>
  <si>
    <t>Totaal aantal verblijven en gemiddelde duur van verblijven per specialisme</t>
  </si>
  <si>
    <t>Totaal aantal verblijven en gemiddelde duur van verblijven per…</t>
  </si>
  <si>
    <t>Categorie ziekenhuisverblijf (A2_HOSPTYPE_CAT)</t>
  </si>
  <si>
    <t>Landcode (domicilie) van de patiënt (A2_CODE_COUNTRY)</t>
  </si>
  <si>
    <t>Aantal … per verblijf</t>
  </si>
  <si>
    <t>Verdeling van verblijven volgens de verblijfsduur in het specialisme intensieve zorgen</t>
  </si>
  <si>
    <t>Aantal volledige dagen in intensieve zorgen</t>
  </si>
  <si>
    <t>Totaal aantal verblijven in intensieve zorgen</t>
  </si>
  <si>
    <t>Aantal uren verbleven in verpleegeenheid intensieve zorgen (CODE_UNIT)</t>
  </si>
  <si>
    <t>Geen verblijf in intensieve zorgen</t>
  </si>
  <si>
    <t>&lt;1u</t>
  </si>
  <si>
    <t>&gt;=1u tot &lt;2u</t>
  </si>
  <si>
    <t>&gt;=2u tot &lt;3u</t>
  </si>
  <si>
    <t>&gt;=3u tot &lt;4u</t>
  </si>
  <si>
    <t>&gt;=4u tot &lt;5u</t>
  </si>
  <si>
    <t>&gt;=5u tot &lt;6u</t>
  </si>
  <si>
    <t>&gt;=6u tot &lt;7u</t>
  </si>
  <si>
    <t>&gt;=7u tot &lt;8u</t>
  </si>
  <si>
    <t>&gt;=8u tot &lt;9u</t>
  </si>
  <si>
    <t>&gt;=9u tot &lt;10u</t>
  </si>
  <si>
    <t>&gt;=10u tot &lt;11u</t>
  </si>
  <si>
    <t>&gt;=11u tot &lt;12u</t>
  </si>
  <si>
    <t>&gt;=12u tot &lt;13u</t>
  </si>
  <si>
    <t>&gt;=13u tot &lt;14u</t>
  </si>
  <si>
    <t>&gt;=14u tot &lt;15u</t>
  </si>
  <si>
    <t>&gt;=15u tot &lt;16u</t>
  </si>
  <si>
    <t>&gt;=16u tot &lt;17u</t>
  </si>
  <si>
    <t>&gt;=17u tot &lt;18u</t>
  </si>
  <si>
    <t>&gt;=18u tot &lt;19u</t>
  </si>
  <si>
    <t>&gt;=19u tot &lt;20u</t>
  </si>
  <si>
    <t>&gt;=20u tot &lt;21u</t>
  </si>
  <si>
    <t>&gt;=21u tot &lt;22u</t>
  </si>
  <si>
    <t>&gt;=22u tot &lt;23u</t>
  </si>
  <si>
    <t>&gt;=23u tot &lt;24u</t>
  </si>
  <si>
    <t>&gt;=24u tot &lt;2d</t>
  </si>
  <si>
    <t>&gt;=2d tot &lt;7d</t>
  </si>
  <si>
    <t>&gt;=7d tot &lt;14d</t>
  </si>
  <si>
    <t>&gt;=14d tot &lt;28d</t>
  </si>
  <si>
    <t>&gt;=28d</t>
  </si>
  <si>
    <t>Verdeling van verblijven volgens specifieke bedindexen</t>
  </si>
  <si>
    <t>Bedbezetting per bedindex</t>
  </si>
  <si>
    <t>Bedbezetting per bedindex
(A4_CODE_BEDINDEX_FAC)</t>
  </si>
  <si>
    <t>Aantal erkende bedden
(S4_NUMBER_BED)</t>
  </si>
  <si>
    <t>Bedbezetting
(%)</t>
  </si>
  <si>
    <t>A2_HOSPTYPE_FAC ≠ C EN D</t>
  </si>
  <si>
    <t>STAYHOSP (A2) en/of STAYUNIT (A5):</t>
  </si>
  <si>
    <t>Zie tabel hierboven in het blauw</t>
  </si>
  <si>
    <r>
      <t>Algemene informatie</t>
    </r>
    <r>
      <rPr>
        <b/>
        <sz val="10"/>
        <color indexed="10"/>
        <rFont val="Arial"/>
        <family val="2"/>
      </rPr>
      <t xml:space="preserve"> (eerst lezen) </t>
    </r>
  </si>
  <si>
    <t>Aantal volledig en partieel te factureren ligdagen in het huidige en vorige registratiejaar</t>
  </si>
  <si>
    <t>Aantal erkende bedden</t>
  </si>
  <si>
    <t>Transport van de patiënten: Type transportmiddel</t>
  </si>
  <si>
    <t xml:space="preserve">Aantal afzonderlijke verblijven met patiëntenvervoer </t>
  </si>
  <si>
    <t>Transport van de patiënten: Type transportmiddel per type opname</t>
  </si>
  <si>
    <t>Voorbeeld A6.V5a:</t>
  </si>
  <si>
    <t>Voorbeeld A6.V5b:</t>
  </si>
  <si>
    <t>Transport van de patiënten: Type en code transportmiddel</t>
  </si>
  <si>
    <r>
      <t xml:space="preserve">Type transportmiddel
</t>
    </r>
    <r>
      <rPr>
        <sz val="11"/>
        <color indexed="12"/>
        <rFont val="Calibri"/>
        <family val="2"/>
      </rPr>
      <t>(TYPE_TRANSPORT)</t>
    </r>
  </si>
  <si>
    <r>
      <t xml:space="preserve">Code transportmiddel
</t>
    </r>
    <r>
      <rPr>
        <sz val="11"/>
        <color indexed="12"/>
        <rFont val="Calibri"/>
        <family val="2"/>
      </rPr>
      <t>(CODE_TRANSPORT)</t>
    </r>
  </si>
  <si>
    <t>Transport van de patiënten: Aantal verblijven met MUG of PIT fichenummer ingevuld</t>
  </si>
  <si>
    <t>Totaal aantal verblijven met A6_FILE_ID ingevuld</t>
  </si>
  <si>
    <t xml:space="preserve">Voorbeeld A6.V5V6: </t>
  </si>
  <si>
    <t>Voorbeeld A6.V7:</t>
  </si>
  <si>
    <t>Code transportmiddel
(CODE_TRANSPORT)</t>
  </si>
  <si>
    <t>Code Heropname van de baby's vermeld in PATBIRTH, geboren in het ziekenhuis:  Alle verblijven</t>
  </si>
  <si>
    <t>Code Heropname van de baby's vermeld in PATBIRTH, niet geboren in het ziekenhuis: Alle verblijven</t>
  </si>
  <si>
    <t>Geslacht van de baby's vermeld in PATBIRTH, geboren in het ziekenhuis: Geboorteverblijf</t>
  </si>
  <si>
    <t>Bestemming van de baby's vermeld in PATBIRTH, niet geboren in het ziekenhuis: 1ste verblijf</t>
  </si>
  <si>
    <t>Geslacht van de baby's vermeld in PATBIRTH, niet geboren in het ziekenhuis: 1ste verblijf</t>
  </si>
  <si>
    <t>Geslacht van de baby's vermeld in PATBIRTH: Heropnamen</t>
  </si>
  <si>
    <t>Leeftijdindicator van de baby's vermeld in PATBIRTH, niet geboren in het ziekenhuis: 1ste verblijf</t>
  </si>
  <si>
    <t>Leeftijdindicator van de baby's vermeld in PATBIRTH: Heropnames</t>
  </si>
  <si>
    <t>Bestemming van de baby's vermeld in PATBIRTH, geboren in het ziekenhuis: Geboorteverblijf</t>
  </si>
  <si>
    <t>Bestemming van de baby's vermeld in PATBIRTH: Heropnamen</t>
  </si>
  <si>
    <t>Type ontslag van de baby's vermeld in PATBIRTH, geboren in het ziekenhuis: Geboorteverblijf</t>
  </si>
  <si>
    <t>Type ontslag van de baby's vermeld in PATBIRTH, niet geboren in het ziekenhuis: 1ste verblijf</t>
  </si>
  <si>
    <t>Type ontslag van de baby's vermeld in PATBIRTH: Heropnamen</t>
  </si>
  <si>
    <t>Tabellen: "Baby's vermeld in PATBIRTH, geboren in het ziekenhuis: Geboorteverblijf"</t>
  </si>
  <si>
    <t>Tabellen: "Baby's vermeld in PATBIRTH, niet geboren in het ziekenhuis: 1ste verblijf"</t>
  </si>
  <si>
    <t>Tabellen: "Baby's vermeld in PATBIRTH: Heropnamen"</t>
  </si>
  <si>
    <t>A2_CODE_ADRBY: Omschrijving</t>
  </si>
  <si>
    <t>"Verwezen door" van de baby's vermeld in PATBIRTH, geboren in het ziekenhuis: Alle verblijven</t>
  </si>
  <si>
    <t>"Verwezen door" van de baby's vermeld in PATBIRTH, niet geboren in het ziekenhuis: Alle verblijven</t>
  </si>
  <si>
    <t>Geboortejaar van de moeders vermeld in PATBIRTH, geboorteverblijf</t>
  </si>
  <si>
    <t>Geboortejaar van de moeders vermeld in PATBIRTH, niet het geboorteverblijf</t>
  </si>
  <si>
    <t>Plaats voor opname van de moeders vermeld in PATBIRTH, geboorteverblijf</t>
  </si>
  <si>
    <t>Plaats voor opname van de moeders vermeld in PATBIRTH, verblijven niet met de geboorte</t>
  </si>
  <si>
    <t>Type opname van de moeders vermeld in PATBIRTH, geboorteverblijf</t>
  </si>
  <si>
    <t>Type opname van de moeders vermeld in PATBIRTH, verblijven niet met de geboorte</t>
  </si>
  <si>
    <t>"Verwezen door" van de moeders vermeld in PATBIRTH, geboorteverblijf</t>
  </si>
  <si>
    <t>"Verwezen door" van de moeders vermeld in PATBIRTH, verblijven niet met de geboorte</t>
  </si>
  <si>
    <t>1 - Voor tabellen "Geboorteverblijf":</t>
  </si>
  <si>
    <t>2 - Voor tabellen "Niet het geboorteverblijf":</t>
  </si>
  <si>
    <t>Tussen 1961 en 1965</t>
  </si>
  <si>
    <t>Tussen 1966 en 1970</t>
  </si>
  <si>
    <t>Tussen 1971 en 1975</t>
  </si>
  <si>
    <t>Tussen 1976 en 1980</t>
  </si>
  <si>
    <t>Tussen 1981 en 1985</t>
  </si>
  <si>
    <t>Tussen 1986 en 1990</t>
  </si>
  <si>
    <t>Tussen 1991 en 1995</t>
  </si>
  <si>
    <t>Code Heropname van de moeders vermeld in PATBIRTH, geboorteverblijf</t>
  </si>
  <si>
    <t>Code Heropname van de moeders vermeld in PATBIRTH, verblijven niet met de geboorte</t>
  </si>
  <si>
    <t>Bestemming van de moeders vermeld in PATBIRTH, geboorteverblijf</t>
  </si>
  <si>
    <t>Bestemming van de moeders vermeld in PATBIRTH, verblijven niet met de geboorte</t>
  </si>
  <si>
    <t>Type ontslag van de moeders vermeld in PATBIRTH, geboorteverblijf</t>
  </si>
  <si>
    <t>Type ontslag van de moeders vermeld in PATBIRTH, verblijven niet met de geboorte</t>
  </si>
  <si>
    <t>Tabel nr. (Klikken)</t>
  </si>
  <si>
    <t>Titel van tabel</t>
  </si>
  <si>
    <t>= C of D</t>
  </si>
  <si>
    <t>= F, M of L</t>
  </si>
  <si>
    <t>Volledig psychiatrisch verblijven (P)</t>
  </si>
  <si>
    <t>Tussen 1911 en 1920</t>
  </si>
  <si>
    <t>Tussen 1921 en 1930</t>
  </si>
  <si>
    <t>Tussen 1931 en 1940</t>
  </si>
  <si>
    <t>Tussen 1941 en 1950</t>
  </si>
  <si>
    <t>Tussen 1951 en 1960</t>
  </si>
  <si>
    <t>Tussen 1961 en 1970</t>
  </si>
  <si>
    <t>Tussen 1971 en 1980</t>
  </si>
  <si>
    <t>Tussen 1981 en 1990</t>
  </si>
  <si>
    <t>Tussen 1991 en 2000</t>
  </si>
  <si>
    <t>1 categorie per waarde van A2_CODE_INDIC_AGE</t>
  </si>
  <si>
    <t>1 categorie per waarde van A2_YEAR / MONTH_HOSP_OUT</t>
  </si>
  <si>
    <t xml:space="preserve">1 categorie per waarde van A2_HOSPTYPE_CAT </t>
  </si>
  <si>
    <t>1 categorie per waarde van A2_HOSPTYPE_FAC</t>
  </si>
  <si>
    <t>1 categorie per waarde van A2_CODE_SEX</t>
  </si>
  <si>
    <t>1 categorie per waarde van A4_CODE_BEDINDEX_FAC</t>
  </si>
  <si>
    <t>1 categorie per waarde van TYPE_TRANSPORT</t>
  </si>
  <si>
    <t>1 categorie per waarde van A2_CODE_ADM</t>
  </si>
  <si>
    <t>1 categorie per waarde van A2_CODE_READMISSION</t>
  </si>
  <si>
    <t>= Totaal van kolom</t>
  </si>
  <si>
    <r>
      <t xml:space="preserve">1 categorie per waarde van </t>
    </r>
    <r>
      <rPr>
        <sz val="11"/>
        <color indexed="12"/>
        <rFont val="Calibri"/>
        <family val="2"/>
      </rPr>
      <t>A5_HOUR_UNIT_IN</t>
    </r>
  </si>
  <si>
    <r>
      <t>1 categorie per waarde van</t>
    </r>
    <r>
      <rPr>
        <sz val="11"/>
        <color indexed="12"/>
        <rFont val="Calibri"/>
        <family val="2"/>
      </rPr>
      <t xml:space="preserve"> A2_HOUR_HOSP_OUT</t>
    </r>
  </si>
  <si>
    <r>
      <t xml:space="preserve">1 categorie per waarde van </t>
    </r>
    <r>
      <rPr>
        <sz val="11"/>
        <color indexed="12"/>
        <rFont val="Calibri"/>
        <family val="2"/>
      </rPr>
      <t>A2_CODE_INDIC_NAT</t>
    </r>
  </si>
  <si>
    <r>
      <t xml:space="preserve">1 categorie per waarde van </t>
    </r>
    <r>
      <rPr>
        <sz val="11"/>
        <color indexed="12"/>
        <rFont val="Calibri"/>
        <family val="2"/>
      </rPr>
      <t>A2_CODE_STAT_INSURANCE</t>
    </r>
  </si>
  <si>
    <r>
      <t xml:space="preserve">1 categorie per waarde van </t>
    </r>
    <r>
      <rPr>
        <sz val="11"/>
        <color indexed="12"/>
        <rFont val="Calibri"/>
        <family val="2"/>
      </rPr>
      <t>A2_CODE_PLACE_BEFORE_ADM</t>
    </r>
    <r>
      <rPr>
        <vertAlign val="superscript"/>
        <sz val="11"/>
        <color indexed="12"/>
        <rFont val="Calibri"/>
        <family val="2"/>
      </rPr>
      <t>2</t>
    </r>
  </si>
  <si>
    <r>
      <t xml:space="preserve">1 categorie per waarde van </t>
    </r>
    <r>
      <rPr>
        <sz val="11"/>
        <color indexed="12"/>
        <rFont val="Calibri"/>
        <family val="2"/>
      </rPr>
      <t>A2_CODE_COUNTRY</t>
    </r>
    <r>
      <rPr>
        <vertAlign val="superscript"/>
        <sz val="11"/>
        <color indexed="12"/>
        <rFont val="Calibri"/>
        <family val="2"/>
      </rPr>
      <t>1</t>
    </r>
  </si>
  <si>
    <r>
      <t xml:space="preserve">1 categorie per waarde van </t>
    </r>
    <r>
      <rPr>
        <sz val="11"/>
        <color indexed="12"/>
        <rFont val="Calibri"/>
        <family val="2"/>
      </rPr>
      <t>A2_CODE_ADM</t>
    </r>
    <r>
      <rPr>
        <vertAlign val="superscript"/>
        <sz val="11"/>
        <color indexed="12"/>
        <rFont val="Calibri"/>
        <family val="2"/>
      </rPr>
      <t>2</t>
    </r>
  </si>
  <si>
    <r>
      <t xml:space="preserve">1 categorie per waarde van </t>
    </r>
    <r>
      <rPr>
        <sz val="11"/>
        <color indexed="12"/>
        <rFont val="Calibri"/>
        <family val="2"/>
      </rPr>
      <t>A2_CODE_ADRBY</t>
    </r>
    <r>
      <rPr>
        <vertAlign val="superscript"/>
        <sz val="11"/>
        <color indexed="12"/>
        <rFont val="Calibri"/>
        <family val="2"/>
      </rPr>
      <t>2</t>
    </r>
  </si>
  <si>
    <r>
      <t xml:space="preserve">1 categorie per waarde van </t>
    </r>
    <r>
      <rPr>
        <sz val="11"/>
        <color indexed="12"/>
        <rFont val="Calibri"/>
        <family val="2"/>
      </rPr>
      <t>A2_CODE_DESTINATE</t>
    </r>
    <r>
      <rPr>
        <vertAlign val="superscript"/>
        <sz val="11"/>
        <color indexed="12"/>
        <rFont val="Calibri"/>
        <family val="2"/>
      </rPr>
      <t>2</t>
    </r>
  </si>
  <si>
    <r>
      <t xml:space="preserve">1 categorie per waarde van </t>
    </r>
    <r>
      <rPr>
        <sz val="11"/>
        <color indexed="12"/>
        <rFont val="Calibri"/>
        <family val="2"/>
      </rPr>
      <t>A2_CODE_DISCHARGE</t>
    </r>
    <r>
      <rPr>
        <vertAlign val="superscript"/>
        <sz val="11"/>
        <color indexed="12"/>
        <rFont val="Calibri"/>
        <family val="2"/>
      </rPr>
      <t>2</t>
    </r>
  </si>
  <si>
    <t>A2_HOSPTYPE_FAC ≠ M of L, ORDER_UNIT=1</t>
  </si>
  <si>
    <t>Daklozen en alle ANDERE personen zonder vaste woonplaats</t>
  </si>
  <si>
    <t>A2_CODE_COUNTRY ≠ 150 en BE</t>
  </si>
  <si>
    <t>A2_CODE_COUNTRY = 150 of BE</t>
  </si>
  <si>
    <t>Geen heropname
(A2_CODE_READMISSION = 2, M of L)</t>
  </si>
  <si>
    <t>1 categorie per provincie (bepaald op basis van A2_CODE_ZIP)</t>
  </si>
  <si>
    <t>1 categorie per aantal verschillende specialismen (CODE_SPEC) per verblijf (STAYNUM)</t>
  </si>
  <si>
    <t xml:space="preserve">1 categorie per type verpleegeenheid (3 eerste karakters van CODE_UNIT of DAYMIX) </t>
  </si>
  <si>
    <t xml:space="preserve">1 categorie per type specialisme (3 eerste karakters van CODE_SPEC) </t>
  </si>
  <si>
    <t>A5_YEAR / MONTH / DAY / HOUR / MIN_UNIT_IN</t>
  </si>
  <si>
    <t>TYPE_TRANSPORT</t>
  </si>
  <si>
    <t>A2_CODE_ADM</t>
  </si>
  <si>
    <t>CODE_TRANSPORT</t>
  </si>
  <si>
    <t>A6_FILE_ID</t>
  </si>
  <si>
    <t>A2_CODE_ZIP</t>
  </si>
  <si>
    <t>A2_CODE_COUNTRY</t>
  </si>
  <si>
    <t>A2_CODE_INDIC_NAT</t>
  </si>
  <si>
    <t>M4_PATNUM_MAMA</t>
  </si>
  <si>
    <t>A2_CODE_READMISSION</t>
  </si>
  <si>
    <t>M4_PLACE_BIRTH</t>
  </si>
  <si>
    <t>ORDER_UNIT</t>
  </si>
  <si>
    <t>A5_HOUR / MIN_UNIT_IN</t>
  </si>
  <si>
    <t>A2_YEAR / MONTH / DAY / HOUR / MIN_HOSP_OUT</t>
  </si>
  <si>
    <t>A2_YEAR / MONTH / DAY_HOSP_IN</t>
  </si>
  <si>
    <t>PATNUM</t>
  </si>
  <si>
    <t>Totaal aantal verblijven</t>
  </si>
  <si>
    <t xml:space="preserve">Aantal   </t>
  </si>
  <si>
    <t>Daghospitalisatie (CD)</t>
  </si>
  <si>
    <t>Klassieke hospitalisatie (H)</t>
  </si>
  <si>
    <t>Ambulante spoed (U)</t>
  </si>
  <si>
    <t>Lange verblijven (F, M en L)</t>
  </si>
  <si>
    <t>Niet-beëindigde verblijven (N)</t>
  </si>
  <si>
    <t>Volledig psych verblijven (P)</t>
  </si>
  <si>
    <t>Geboortejaar
(A1_YEAR_BIRTH)</t>
  </si>
  <si>
    <t>Aantal</t>
  </si>
  <si>
    <t>Datum van opname in het ziekenhuis (jaar en maand)</t>
  </si>
  <si>
    <t>Datum opname ziekenhuis (jaar en maand: A2_YEAR_HOSP_IN, A2_MONTH_HOSP_IN)</t>
  </si>
  <si>
    <t>Opname &gt; 6 maanden voor registratieperiode</t>
  </si>
  <si>
    <t>Juli 2010</t>
  </si>
  <si>
    <t>Augustus 2010</t>
  </si>
  <si>
    <t>September 2010</t>
  </si>
  <si>
    <t>Oktober 2010</t>
  </si>
  <si>
    <t>November 2010</t>
  </si>
  <si>
    <t>December 2010</t>
  </si>
  <si>
    <t>Januari  2011</t>
  </si>
  <si>
    <t>Februari 2012</t>
  </si>
  <si>
    <t>Maart 2012</t>
  </si>
  <si>
    <t>April 2012</t>
  </si>
  <si>
    <t>Mei 2012</t>
  </si>
  <si>
    <t>Juni 2012</t>
  </si>
  <si>
    <t>Dag van opname in het ziekenhuis</t>
  </si>
  <si>
    <t>Dag opname ziekenhuis</t>
  </si>
  <si>
    <t xml:space="preserve">Aantal </t>
  </si>
  <si>
    <t xml:space="preserve">   Aantal</t>
  </si>
  <si>
    <t>Dag van ontslag uit het ziekenhuis</t>
  </si>
  <si>
    <t>Dag ontslag ziekenhuis</t>
  </si>
  <si>
    <t xml:space="preserve">Daghospitalisatie (CD): </t>
  </si>
  <si>
    <t>Daghospitalisatie (CD):</t>
  </si>
  <si>
    <t>Lange verblijven (FML)</t>
  </si>
  <si>
    <t xml:space="preserve">Klassieke hospitalisatie (H): </t>
  </si>
  <si>
    <t>Klassieke hospitalisatie (H):</t>
  </si>
  <si>
    <t>Daghospitalisatie (CD), Ambulante spoed (U):</t>
  </si>
  <si>
    <t>Maandag</t>
  </si>
  <si>
    <t>Dinsdag</t>
  </si>
  <si>
    <t>Woensdag</t>
  </si>
  <si>
    <t>Donderdag</t>
  </si>
  <si>
    <t>Vrijdag</t>
  </si>
  <si>
    <t>Zaterdag</t>
  </si>
  <si>
    <t>Zondag</t>
  </si>
  <si>
    <t>Per Type Verblijf</t>
  </si>
  <si>
    <t>Voorbeeld:</t>
  </si>
  <si>
    <t>Voorbeeld A2.V10:</t>
  </si>
  <si>
    <t>Voorbeeld: A2.V24a</t>
  </si>
  <si>
    <t>Voorbeeld  A2.V20-V21a:</t>
  </si>
  <si>
    <t xml:space="preserve">Voorbeeld: </t>
  </si>
  <si>
    <t>Voorbeeld A3.V6a:</t>
  </si>
  <si>
    <t xml:space="preserve">Voorbeeld A3.V6b: </t>
  </si>
  <si>
    <t>Voorbeeld A2.V16b:</t>
  </si>
  <si>
    <t>Voorbeeld A2.V16c:</t>
  </si>
  <si>
    <t>Voorbeeld A2.V26b:</t>
  </si>
  <si>
    <t>Voorbeeld A2.V26c:</t>
  </si>
  <si>
    <t>Voorbeeld A2.V26d:</t>
  </si>
  <si>
    <t>Voorbeeld A2.V25b:</t>
  </si>
  <si>
    <t>Voorbeeld A2.V25c</t>
  </si>
  <si>
    <t>Voorbeeld A1.V5a:</t>
  </si>
  <si>
    <t>Voorbeeld A1.V5b:</t>
  </si>
  <si>
    <t>Voorbeeld A2.V27e</t>
  </si>
  <si>
    <t>Voorbeeld A2.V27f</t>
  </si>
  <si>
    <t>Opmerkingen:</t>
  </si>
  <si>
    <t xml:space="preserve">Opmerkingen: </t>
  </si>
  <si>
    <t>Opmerking:</t>
  </si>
  <si>
    <t>Datum (jaar en maand) van ontslag uit het ziekenhuis</t>
  </si>
  <si>
    <t>Datum ontslag ziekenhuis (jaar en maand: A2_YEAR_HOSP_OUT, A2_MONTH_HOSP_OUT)</t>
  </si>
  <si>
    <t>Januari 2011</t>
  </si>
  <si>
    <t>Februari 2011</t>
  </si>
  <si>
    <t>Maart 2011</t>
  </si>
  <si>
    <t>April 2011</t>
  </si>
  <si>
    <t>Mei 2011</t>
  </si>
  <si>
    <t>Juni 2011</t>
  </si>
  <si>
    <t>Uur van opname in het ziekenhuis</t>
  </si>
  <si>
    <t>Uur van ontslag uit het ziekenhuis</t>
  </si>
  <si>
    <t>Landcode (domicilie) van de patiënten</t>
  </si>
  <si>
    <t>Nationaliteit van de patiënten</t>
  </si>
  <si>
    <t>Code verzekeringsstatus van de patiënt</t>
  </si>
  <si>
    <t>Type opname van het verblijf</t>
  </si>
  <si>
    <t>Patiënt "verwezen door"</t>
  </si>
  <si>
    <t>Bestemming van de patiënten na ontslag</t>
  </si>
  <si>
    <t>Eerste verblijf in het huidige semester (in STAYHOSP)</t>
  </si>
  <si>
    <t>Type ontslag uit het ziekenhuis</t>
  </si>
  <si>
    <t>A2_CODE_ADM: Omschrijving</t>
  </si>
  <si>
    <t>A2_CODE_SEX: Omschrijving</t>
  </si>
  <si>
    <t>CODE: Omschrijving</t>
  </si>
  <si>
    <t>TYPE_TRANSPORT: Omschrijving</t>
  </si>
  <si>
    <t>A2_CODE_READMISSION: Omschrijving</t>
  </si>
  <si>
    <t>A2_CODE_DESTINATE: Omschrijving</t>
  </si>
  <si>
    <t>A2_CODE_DISCHARGE: Omschrijving</t>
  </si>
  <si>
    <t>Tabel A5.V11</t>
  </si>
  <si>
    <t>Tabel A2.V11</t>
  </si>
  <si>
    <t>Tabel</t>
  </si>
  <si>
    <t>Tabel A2.V20-V21a</t>
  </si>
  <si>
    <t>Tabel A2.V20-V21b</t>
  </si>
  <si>
    <t xml:space="preserve">Tabel </t>
  </si>
  <si>
    <t>Tabel A2.V16b</t>
  </si>
  <si>
    <t>Tabel A2.V16c</t>
  </si>
  <si>
    <t>0 - ONBEKEND</t>
  </si>
  <si>
    <t>3 - GEPLANDE OPNAME</t>
  </si>
  <si>
    <t>4 - VANUIT DAGHOSPITALISATIE</t>
  </si>
  <si>
    <t>5 - TERUGTRANSFER</t>
  </si>
  <si>
    <t>6 - PLAATSING</t>
  </si>
  <si>
    <t>8 - GEBOREN IN DIT ZIEKENHUIS</t>
  </si>
  <si>
    <t>Per Type Ziekenhuisverblijf
(A2_HOSPTYPE_FAC)</t>
  </si>
  <si>
    <t xml:space="preserve">Per Type Ziekenhuisverblijf
(A2_HOSPTYPE_FAC) </t>
  </si>
  <si>
    <t>Aantal verblijven</t>
  </si>
  <si>
    <t>Totaal</t>
  </si>
  <si>
    <t xml:space="preserve"> = % van totaal</t>
  </si>
  <si>
    <t xml:space="preserve"> = % van totaal </t>
  </si>
  <si>
    <t xml:space="preserve"> = % van totaal (3)</t>
  </si>
  <si>
    <t>Categorie ziekenhuisverblijf
(A2_HOSPTYPE_CAT)</t>
  </si>
  <si>
    <t>P-VOLLEDIG PSYCHIATRISCH VERBLIJF</t>
  </si>
  <si>
    <t>R-ALLE ANDERE SOORTEN VERBLIJVEN</t>
  </si>
  <si>
    <t>Daghospitalisatie (C)</t>
  </si>
  <si>
    <t>Daghospitalisatie (D)</t>
  </si>
  <si>
    <t>Langdurige verblijven (F)</t>
  </si>
  <si>
    <t>Langdurige verblijven (L)</t>
  </si>
  <si>
    <t>Langdurige verblijven (M)</t>
  </si>
  <si>
    <t>Langdurige verblijven 
(FML)</t>
  </si>
  <si>
    <t>= Aantal verblijven in STAYHOSP per categorie</t>
  </si>
  <si>
    <t>Idem (1) in STAYINDX</t>
  </si>
  <si>
    <t>Idem (1) in STAYUNIT</t>
  </si>
  <si>
    <t>= Aantal verblijven in TRANSPOR (2)</t>
  </si>
  <si>
    <t>Leeftijdscategorieën
(A2_CODE_INDIC_AGE)</t>
  </si>
  <si>
    <t>1 categorie per groep van 10 jaar t.e.m 2000, daarna per jaar</t>
  </si>
  <si>
    <t>T.e.m 1910</t>
  </si>
  <si>
    <t>A - PASGEBORENE, 0 T.E.M 7 DAGEN</t>
  </si>
  <si>
    <t>B - PASGEBORENE, LEEFTIJD 8 T.E.M. 14 DAGEN</t>
  </si>
  <si>
    <t>C - PASGEBORENE, LEEFTIJD 15 T.E.M. 28 DAGEN</t>
  </si>
  <si>
    <t>2 - KINDEREN,  &gt; 28 DAGEN en  &lt; 1 JAAR</t>
  </si>
  <si>
    <t>Datum van opname ziekenhuis (jaar en maand: A2_YEAR_HOSP_IN, A2_MONTH_HOSP_IN)</t>
  </si>
  <si>
    <t>Tussentijdse en laatste registraties van een landurig verblijf kunnen enkel voorkomen in de rij “Opname &gt; dan 6 maanden voor registratieperiode”</t>
  </si>
  <si>
    <t>1 categorie per weekdag van opname
(A2_YEAR / MONTH / DAY_HOSP_IN)</t>
  </si>
  <si>
    <t>Gelijkaardig aan het voorbeeld van A2.V10</t>
  </si>
  <si>
    <t>Opnames op zaterdag en zondag zijn uitzonderlijk</t>
  </si>
  <si>
    <t>De verdeling van de opnames overheen de dagen van de week moet gelijkaardig zijn aan de verdeling van het aantal verblijven in tabel "A2.V10: Dag van ontslag uit het ziekenhuis".</t>
  </si>
  <si>
    <t>De verdeling van het aantal verblijven overheen de verschillende maanden moet gelijkaardig zijn aan de verdeling van het aantal verblijven in de tabel "A2.V8-V9: Datum (jaar en maand) van ontslag uit het ziekenhuis"</t>
  </si>
  <si>
    <t>1 categorie per weekdag van ontslag
(A2_YEAR / MONTH / DAY_HOSP_OUT)</t>
  </si>
  <si>
    <t>Ontslagen op zaterdag en zondag zijn uitzonderlijk</t>
  </si>
  <si>
    <t>De verdeling over de dagen van de week moet gelijkaardig zijn aan de verdeling in tabel "A2.V7: Dag van opname in het ziekenhuis"</t>
  </si>
  <si>
    <t>Ontslagen op zondag mogen niet de meerderheid van de ontslagen uitmaken.</t>
  </si>
  <si>
    <t>A2_HOSPTYPE_FAC ≠ F, M en N (Patiënt is nog niet ontslagen)</t>
  </si>
  <si>
    <t>De verdeling van de verblijven overheen de verschillende maanden moet gelijkaardig zijn aan de verdeling in tabel A2.V5-V6: Datum van opname in het ziekenhuis (jaar en maand)</t>
  </si>
  <si>
    <t>Plaats vóór opname in het ziekenhuis</t>
  </si>
  <si>
    <t>A2/A5CODE : Omschrijving</t>
  </si>
  <si>
    <t>Categorieën in tabel:</t>
  </si>
  <si>
    <t>Voor de registraties vanaf 1 januari 2011 zal de code van het land waar de patiënt gedomicilieerd is, moeten voldoen aan de ISO-3166 normen.</t>
  </si>
  <si>
    <t>Voorbeeld : voor A2_HOSPTYPE_FAC = N kan men de reële waarde of 0 gebruiken.</t>
  </si>
  <si>
    <t>De waarde '0' (Onbekend) is slechts te gebruiken in uitzonderlijke gevallen.</t>
  </si>
  <si>
    <t>Want geen datum/uur van ontslag voor deze types van verblijf</t>
  </si>
  <si>
    <t>Want uur van opname in het ziekenhuis = uur van opname in de eerste verpleegeenheid en deze zijn onbekend voor verblijven M en L</t>
  </si>
  <si>
    <t>Type verblijven gebaseerd op de facturatie en categorieën ziekenhuisverblijven</t>
  </si>
  <si>
    <t>1 categorie per frequentie van verblijven (STAYNUM) en per uniek patiëntnummer (PATNUM).
Voorbeeld: 1 patiënt waarvoor 3 verblijven werden geregistreerd in het huidige semester zal worden meegeteld in de derde rij van de tabel.</t>
  </si>
  <si>
    <r>
      <t>(1)</t>
    </r>
    <r>
      <rPr>
        <sz val="11"/>
        <rFont val="Arial"/>
        <family val="2"/>
      </rPr>
      <t xml:space="preserve"> In de kolom "Volgende verblijven" kan een eerste opname niet voorkomen. De subkolom "Geen heropname" kan dus niet verschijnen in dit onderdeel van de tabel.</t>
    </r>
  </si>
  <si>
    <t>Onbekend</t>
  </si>
  <si>
    <t xml:space="preserve">Eerste verblijf </t>
  </si>
  <si>
    <t>= Gemiddelde verblijfsduur per categorie en type verblijf</t>
  </si>
  <si>
    <t>= Gemiddelde verblijfsduur per type verblijf</t>
  </si>
  <si>
    <t>Verblijven met opnamedatum = ontslagdatum hebben een verblijfsduur van 0 dagen</t>
  </si>
  <si>
    <t>De duur van de niet-beëindigde verblijven wordt berekend op basis van de einddatum van het semester</t>
  </si>
  <si>
    <t>Als A2_CODE_ZIP = 9999: 
1 categorie '99'</t>
  </si>
  <si>
    <t>Als A2_CODE_ZIP = 0000: 
1 categorie '00'</t>
  </si>
  <si>
    <t>Als A2_CODE_ZIP ≠ 0000 en ≠9999: 
1 categorie per waarde van NIS-code Arrondissement (bepaald op basis van A2_CODE_ZIP)</t>
  </si>
  <si>
    <t>NIS-code Arrondissement (bepaald op basis van  A2_CODE_ZIP)</t>
  </si>
  <si>
    <t>Het arrondissement wordt bepaald op basis van de eerste 2 cijfers van de NIS-code, die bepaald is op basis van de postcode van de gemeente waar de patiënt gedomicilieerd is.</t>
  </si>
  <si>
    <t>NIS-code Arrondissement (bepaald op basis van A2_CODE_ZIP)</t>
  </si>
  <si>
    <r>
      <t xml:space="preserve">De nationaliteit en landcode (domicilie) van patiënten die GEEN vaste woonplaats hebben in België (Landcode </t>
    </r>
    <r>
      <rPr>
        <b/>
        <u val="single"/>
        <sz val="12"/>
        <rFont val="Arial"/>
        <family val="2"/>
      </rPr>
      <t>≠</t>
    </r>
    <r>
      <rPr>
        <b/>
        <u val="single"/>
        <sz val="10.2"/>
        <rFont val="Arial"/>
        <family val="2"/>
      </rPr>
      <t xml:space="preserve"> </t>
    </r>
    <r>
      <rPr>
        <b/>
        <u val="single"/>
        <sz val="12"/>
        <rFont val="Arial"/>
        <family val="2"/>
      </rPr>
      <t>150 of BE).</t>
    </r>
  </si>
  <si>
    <t>De nationaliteit en provincie (domicilie) van patiënten die een vaste woonplaats hebben in België (Landcode = 150 of BE)</t>
  </si>
  <si>
    <t>Nationaliteit van de patiënt (bepaald op basis van A2_CODE_INDIC_NAT)</t>
  </si>
  <si>
    <t>Provincie (domicilie) van de patiënt (bepaald op basis van A2_CODE_ZIP)</t>
  </si>
  <si>
    <t>Want enkel patiënten gedomicilieerd in Belgïe worden in rekening genomen.</t>
  </si>
  <si>
    <t>Want enkel patiënten gedomicilieerd in het buitenland worden rekening genomen.</t>
  </si>
  <si>
    <t>Verblijven met opnamedatum = ontslagdatum hebben een duur van 0 dagen</t>
  </si>
  <si>
    <t>De verblijfsduur moet voor dit type verblijf voor elk bestand gelijk zijn.</t>
  </si>
  <si>
    <r>
      <t xml:space="preserve">De verblijfsduur voor deze types verblijven moeten voor elk bestand ALTIJD gelijk zijn aan ‘0’. (Uitzonderlijk </t>
    </r>
    <r>
      <rPr>
        <sz val="11"/>
        <rFont val="Calibri"/>
        <family val="2"/>
      </rPr>
      <t>≠</t>
    </r>
    <r>
      <rPr>
        <sz val="11"/>
        <rFont val="Arial"/>
        <family val="2"/>
      </rPr>
      <t xml:space="preserve"> 0 voor die verblijven die 's nachts plaatsvonden op een spoedgevallendienst).</t>
    </r>
  </si>
  <si>
    <t>De verblijfsduur in een specialisme is het verschil tussen de opname in het specialisme en de opname in de volgende specialisme. Bij het berekenen van de verblijfsduur voor het laatste specialisme wordt het verschil berekend tussen de opname in het specialisme en het ontslag uit het ziekenhuis. Hetzelfde principe telt voor verblijven in bedindex en in verpleegeenheden.</t>
  </si>
  <si>
    <t>Als de ontslagdatum van het ziekenhuis onbekend is (niet-beëindigde verblijven), wordt de verblijfsduur berekend op basis van de einddatum van het semester.</t>
  </si>
  <si>
    <t>= Totaal aantal dagen (A2_TOTAL_NUMBER_DAY_FAC) per  type verblijf</t>
  </si>
  <si>
    <t>= Totaal aantal dagen (A4_NUMBER_DAY_FAC + A4_NUMBER_DAY_FAC_PREV) per type verblijf</t>
  </si>
  <si>
    <t xml:space="preserve">Categorieën in tabel: </t>
  </si>
  <si>
    <t>= Aantal verblijven in STAYSPEC waarbij  zoveel verschillende specialismen werden geregistreerd, per type verblijf</t>
  </si>
  <si>
    <t>= Aantal verblijven in STAYINDX waarbij  zoveel verschillende bedindexen werden geregistreerd, per type verblijf</t>
  </si>
  <si>
    <t>= Aantal verblijven in STAYUNIT waarbij zoveel  zoveel verschillende verpleegeenheden werden geregistreerd, per type verblijf</t>
  </si>
  <si>
    <t xml:space="preserve">Ambulante spoed (U): </t>
  </si>
  <si>
    <t>2 of meerdere bedindexen, verpleegeenheden of specialismen zijn mogelijk maar zijn eerder een uitzondering.</t>
  </si>
  <si>
    <t>Aantal, procent en gemiddelde duur verblijven per specialisme (CODE_SPEC)</t>
  </si>
  <si>
    <t>Aantal, procent en gemiddelde duur verblijven per bedindex (A4_CODE_BEDINDEX_FAC)</t>
  </si>
  <si>
    <t>Aantal, procent en gemiddelde duur verblijven per verpleegeenheid (CODE_UNIT)</t>
  </si>
  <si>
    <t>1 categorie per type bedindex (A4_CODE_BEDINDEX_FAC)</t>
  </si>
  <si>
    <t>= Aantal verblijven in STAYSPEC in dit specialisme type verblijf (1)</t>
  </si>
  <si>
    <t>De gemiddelde verblijfsduur moet gelijk zijn aan 0  (uitzonderlijk ≠ 0 door die verblijven s'nachts plaatsvonden op een spoedgevallendienst).</t>
  </si>
  <si>
    <t>Het berekenen van de verblijfsduur in die verpleegeenheden is onmogelijk wegens specifieke regels.</t>
  </si>
  <si>
    <t>Verblijven met CODE_UNIT=OPRxxx en ORDER_UNIT=97, 98 of 99 zijn uitgesloten.</t>
  </si>
  <si>
    <t>De duur van de niet-beëindigde verblijven wordt berekend op basis van de einddatum van het semester.</t>
  </si>
  <si>
    <t>Verblijven met opnamedatum = ontslagdatum hebben een duur van 0 dag.</t>
  </si>
  <si>
    <t>Een verblijf in de functie ‘intensieve zorg’ zou eerder een uitzondering moeten zijn, zeker wanneer geteld in dagen.</t>
  </si>
  <si>
    <t>In geval van verchillende verblijven in verpleegeenheid intensieve zorgen tijdens eenzelfde verblijf, worden de verblijfsduren opgeteld.</t>
  </si>
  <si>
    <t>Deze tabel geeft het aantal verblijven weer per bedindex waarvoor specifieke financiering regels gelden. 
Een eerste groep wordt gevormd door de pasgeboren op een N*-, M- of MIC-dienst waarvoor er niet mag gefactureerd worden (01).
Als er voor een pasgeborene op een andere bedindex ook niet gefactureerd wordt, komt dit verblijf in een aparte groep terecht (25).
De andere groepen worden gevormd door een verblijf op een A-, K-, T-dienst of een Sp-dienst en de mogelijke combinaties hiervan.</t>
  </si>
  <si>
    <t>Het aantal bedden (S4_NUMBER_BED) is het aantal bedden die erkend zijn op de eerste dag van het registratiesemester.</t>
  </si>
  <si>
    <t>Daghospitalisatie wordt hier buiten beschouwing gelaten omdat het aantal gefactureerde dagen hierbij gelijk is aan 0.</t>
  </si>
  <si>
    <t>Op de bedindex N* mag in principe niet gefactureerd worden. Het aantal te factureren dagen moet hier gelijk zijn aan 0 en er wordt geen bezettingsgraad berekend.</t>
  </si>
  <si>
    <t>= Aantal verblijven van dit type in TRANSPOR (2)</t>
  </si>
  <si>
    <t>Het is mogelijk dat er verschillende types transportmiddelen werden geregistreerd voor een uniek verblijf.</t>
  </si>
  <si>
    <t>Het percentage (3) wordt berekend aan de hand van het aantal afzonderlijke verblijven in TRANSPOR (2).</t>
  </si>
  <si>
    <t>= Aantal verblijven in TRANSPOR die gebruik maakten van dit type en code transportmiddel (1)</t>
  </si>
  <si>
    <t>Verblijven met opnamedatum = ontslagdatum hebben een duur van 0 dagen.</t>
  </si>
  <si>
    <t>2-GEEN HEROPNAME OF VORIG ONTSLAG UIT HETZELFDE ZIEKENHUIS IS MEER DAN 1 JAAR (365 DAGEN) GELEDEN</t>
  </si>
  <si>
    <t>Plaats voor opname van de baby's vermeld in PATBIRTH, geboren in het ziekenhuis: Alle verblijven</t>
  </si>
  <si>
    <t>Plaats voor opname van de baby's vermeld in PATBIRTH, niet geboren in het ziekenhuis: Alle verblijven</t>
  </si>
  <si>
    <t>Type opname van de baby's vermeld in PATBIRTH, geboren in het ziekenhuis: Alle verblijven</t>
  </si>
  <si>
    <t>Type opname van de baby's vermeld in PATBIRTH, niet geboren in het ziekenhuis: Alle verblijven</t>
  </si>
  <si>
    <t>Tabellen van de baby's geboren in het ziekenhuis</t>
  </si>
  <si>
    <t>Tabellen van de baby's die niet geboren zijn in het ziekenhuis</t>
  </si>
  <si>
    <t>Selectie van het eerste verblijf van de baby's geboren in het ziekenhuis</t>
  </si>
  <si>
    <t>Selectie van het verblijf van de moeder, dat in datum en uur overeenkomt met het geboorteverblijf van de baby</t>
  </si>
  <si>
    <t>De verblijven van de moeders die niet geselecteerd werden in de tabel "Geboorteverblijf" worden geselecteerd.</t>
  </si>
  <si>
    <r>
      <t>Algemene informatie</t>
    </r>
    <r>
      <rPr>
        <b/>
        <sz val="12"/>
        <rFont val="Arial Unicode MS"/>
        <family val="2"/>
      </rPr>
      <t xml:space="preserve">                                                                                                                                                    </t>
    </r>
    <r>
      <rPr>
        <sz val="12"/>
        <rFont val="Arial Unicode MS"/>
        <family val="2"/>
      </rPr>
      <t xml:space="preserve">In deze handleiding wordt aanvullende uitleg voorzien bij het globalisatierapport van de administratieve gegevens van de MZG-registratie. Op het tabblad "Index" vindt u een lijst met alle tabellen die worden gegenereerd in dit rapport. Wanneer u in dit tabblad op de titel van een tabel te klikt, verschijnt de corresponderende tabel met bijkomende informatie in een nieuw tabblad.                                                                                                                                                                                                                                                                                                                                                                         De naam van elke tabel wordt enerzijds gevormd door de code van het bestand en anderzijds door de code(s) van de variabele(n) die worden geanalyseerd in de tabel. De betekenis van de variabelen wordt beschreven in de registratierichtlijnen  voor de administratieve gegevens van de MZG. Deze registratierichtlijnen werden beschikbaar gesteld op de website van de FOD Volksgezondheid en kan je raadplegen via onderstaande link:
</t>
    </r>
  </si>
  <si>
    <r>
      <t xml:space="preserve">Voorbeeld van de benaming van een tabel: 
De tabel A1.V5-A2.V18 beschrijft het aantal verblijven per geboortejaar van de patiënt (A1_YEAR_BIRTH is de vijfde variabele van het bestand A1:PATHOSPI) en per leeftijdscategorie (A2_CODE_INDIC_AGE is de 18e variabele van het bestand A2:STAYHOSP).
De gebruikte variabelen en parameters om elke tabel te genereren werden vooraf vastgelegd. Elke ontbrekende of foutieve variabele zal een impact hebben op de bijhorende tabel. Op elk tabblad van deze handleiding wordt een voorbeeld van de tabellen voorzien om de specifieke kenmerken van de tabellen te illustreren.  
</t>
    </r>
    <r>
      <rPr>
        <b/>
        <u val="single"/>
        <sz val="12"/>
        <rFont val="Arial Unicode MS"/>
        <family val="2"/>
      </rPr>
      <t xml:space="preserve">Type verblijven: </t>
    </r>
    <r>
      <rPr>
        <sz val="12"/>
        <rFont val="Arial Unicode MS"/>
        <family val="2"/>
      </rPr>
      <t xml:space="preserve">
Het merendeel van de tabellen geeft de resultaten weer per type van verblijf. Het type verblijf wordt bepaald door de variabelen  A2_HOSPTYPE_CAT en A2_HOSPTYPE_FAC die deel uitmaken van het bestand STAYHOSP (A2).
De volgende types van verblijven zijn mogelijk: </t>
    </r>
  </si>
  <si>
    <r>
      <t>Aantal</t>
    </r>
    <r>
      <rPr>
        <vertAlign val="superscript"/>
        <sz val="11"/>
        <rFont val="Calibri"/>
        <family val="2"/>
      </rPr>
      <t>1</t>
    </r>
  </si>
  <si>
    <t>Aantal verblijven per uniek patiëntennummer</t>
  </si>
  <si>
    <t>Aantal verblijven per uniek patiëntennummer (PATNUM)</t>
  </si>
  <si>
    <t>Volgende verblijven</t>
  </si>
  <si>
    <t>Volgende verblijven (in STAYHOSP)</t>
  </si>
  <si>
    <t>Geen heropname</t>
  </si>
  <si>
    <t>Heropname</t>
  </si>
  <si>
    <t>Heropname
(A2_CODE_READMISSION = 1)</t>
  </si>
  <si>
    <t>Onbekend
(A2_CODE_READMISSION = 0)</t>
  </si>
  <si>
    <t>Aantal patiënten</t>
  </si>
  <si>
    <t>Gebruikte bestanden/velden:</t>
  </si>
  <si>
    <t>Geslacht van de patiënten</t>
  </si>
  <si>
    <t>Langdurige verblijven (FML)</t>
  </si>
  <si>
    <t>Totaal aantal verblijven 
en gemiddelde verblijfsduur</t>
  </si>
  <si>
    <t>Totaal aantal verblijven en gemiddelde verblijfsduur</t>
  </si>
  <si>
    <t>Gem. Duur (Dagen)</t>
  </si>
  <si>
    <t>Gem. Duur</t>
  </si>
  <si>
    <t>= Gemiddelde per type verblijf</t>
  </si>
  <si>
    <t>1 - MANNELIJK</t>
  </si>
  <si>
    <t>2 - VROUWELIJK</t>
  </si>
  <si>
    <t>Berekeningsparameters:</t>
  </si>
  <si>
    <t>Arrondissement waar de patiënten gedomicilieerd zijn bij opname</t>
  </si>
  <si>
    <t>Naam Arrondissement</t>
  </si>
  <si>
    <t>Buitenlands verblijf/Belg en niet-Belg</t>
  </si>
  <si>
    <t>999Z04</t>
  </si>
  <si>
    <t>999P00</t>
  </si>
  <si>
    <t>999P01</t>
  </si>
  <si>
    <t>999P02</t>
  </si>
  <si>
    <t>999P03</t>
  </si>
  <si>
    <t>999P04</t>
  </si>
  <si>
    <t>999P05</t>
  </si>
  <si>
    <t>999P08</t>
  </si>
  <si>
    <t>999P09</t>
  </si>
  <si>
    <t>999P10</t>
  </si>
  <si>
    <t>999P11</t>
  </si>
  <si>
    <t>999P13</t>
  </si>
  <si>
    <t>999P14</t>
  </si>
  <si>
    <t>999P15</t>
  </si>
  <si>
    <t>999P16</t>
  </si>
  <si>
    <t>999P17</t>
  </si>
  <si>
    <t>999P21</t>
  </si>
  <si>
    <t>999P24</t>
  </si>
  <si>
    <t>999P28</t>
  </si>
  <si>
    <t>999P29</t>
  </si>
  <si>
    <t>999P30</t>
  </si>
  <si>
    <t>A2_TOTAL_NUMBER_DAY_FAC</t>
  </si>
  <si>
    <t>A4_TOTAL_NUMBER_DAY_FAC</t>
  </si>
  <si>
    <t>A4_NUMBER_DAY_FAC_PREV</t>
  </si>
  <si>
    <t>CODE_SPEC</t>
  </si>
  <si>
    <t xml:space="preserve">Daghospitalisatie (CD), Ambulante spoed (U): </t>
  </si>
  <si>
    <t>www.health.belgium.be =&gt; Gezondheid =&gt; Organisatie van de gezondheidszorg =&gt; Ziekenhuizen =&gt; Registratiesystemen =&gt; Minimale Ziekenhuis Gegevens (MZG) =&gt; Richtlijnen</t>
  </si>
  <si>
    <t>info.rhmzg@health.belgium.be</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</si>
</sst>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
    <numFmt numFmtId="185" formatCode="0.0"/>
    <numFmt numFmtId="186" formatCode="[$-409]ddmmmyyyy\ h:mm:ss"/>
    <numFmt numFmtId="187" formatCode="[$-80C]dddd\ d\ mmmm\ yyyy"/>
    <numFmt numFmtId="188" formatCode="0.0%"/>
    <numFmt numFmtId="189" formatCode="0.000%"/>
    <numFmt numFmtId="190" formatCode="0.0000"/>
    <numFmt numFmtId="191" formatCode="0.00000"/>
    <numFmt numFmtId="192" formatCode="0.000"/>
    <numFmt numFmtId="193" formatCode="0.00000000"/>
    <numFmt numFmtId="194" formatCode="0.0000000"/>
    <numFmt numFmtId="195" formatCode="0.000000"/>
    <numFmt numFmtId="196" formatCode="0.0000%"/>
    <numFmt numFmtId="197" formatCode="0.000000000"/>
  </numFmts>
  <fonts count="71">
    <font>
      <sz val="10"/>
      <name val="Arial"/>
      <family val="0"/>
    </font>
    <font>
      <u val="single"/>
      <sz val="10"/>
      <color indexed="36"/>
      <name val="Arial"/>
      <family val="2"/>
    </font>
    <font>
      <u val="single"/>
      <sz val="10"/>
      <color indexed="12"/>
      <name val="Arial"/>
      <family val="2"/>
    </font>
    <font>
      <b/>
      <sz val="10"/>
      <name val="Arial"/>
      <family val="2"/>
    </font>
    <font>
      <sz val="8"/>
      <name val="Arial"/>
      <family val="2"/>
    </font>
    <font>
      <b/>
      <u val="single"/>
      <sz val="10"/>
      <name val="Arial"/>
      <family val="2"/>
    </font>
    <font>
      <b/>
      <sz val="10"/>
      <color indexed="12"/>
      <name val="Arial"/>
      <family val="2"/>
    </font>
    <font>
      <sz val="10"/>
      <color indexed="10"/>
      <name val="Arial"/>
      <family val="2"/>
    </font>
    <font>
      <u val="single"/>
      <sz val="10"/>
      <name val="Arial"/>
      <family val="2"/>
    </font>
    <font>
      <u val="single"/>
      <sz val="10"/>
      <color indexed="17"/>
      <name val="Arial"/>
      <family val="2"/>
    </font>
    <font>
      <sz val="10"/>
      <color indexed="12"/>
      <name val="Arial"/>
      <family val="2"/>
    </font>
    <font>
      <b/>
      <u val="single"/>
      <sz val="12"/>
      <name val="Arial"/>
      <family val="2"/>
    </font>
    <font>
      <b/>
      <sz val="10"/>
      <color indexed="10"/>
      <name val="Arial"/>
      <family val="2"/>
    </font>
    <font>
      <sz val="12"/>
      <name val="Times New Roman"/>
      <family val="1"/>
    </font>
    <font>
      <sz val="10"/>
      <color indexed="8"/>
      <name val="Arial"/>
      <family val="2"/>
    </font>
    <font>
      <b/>
      <sz val="10"/>
      <color indexed="8"/>
      <name val="Arial"/>
      <family val="2"/>
    </font>
    <font>
      <sz val="10"/>
      <color indexed="9"/>
      <name val="Arial"/>
      <family val="2"/>
    </font>
    <font>
      <b/>
      <sz val="12"/>
      <name val="Arial"/>
      <family val="2"/>
    </font>
    <font>
      <b/>
      <sz val="10"/>
      <color indexed="9"/>
      <name val="Arial"/>
      <family val="2"/>
    </font>
    <font>
      <sz val="12"/>
      <name val="Arial"/>
      <family val="2"/>
    </font>
    <font>
      <sz val="11"/>
      <name val="Calibri"/>
      <family val="2"/>
    </font>
    <font>
      <sz val="11"/>
      <color indexed="12"/>
      <name val="Calibri"/>
      <family val="2"/>
    </font>
    <font>
      <vertAlign val="superscript"/>
      <sz val="11"/>
      <color indexed="12"/>
      <name val="Calibri"/>
      <family val="2"/>
    </font>
    <font>
      <vertAlign val="superscript"/>
      <sz val="12"/>
      <name val="Arial"/>
      <family val="2"/>
    </font>
    <font>
      <vertAlign val="superscript"/>
      <sz val="11"/>
      <name val="Calibri"/>
      <family val="2"/>
    </font>
    <font>
      <u val="single"/>
      <sz val="12"/>
      <color indexed="12"/>
      <name val="Arial Unicode MS"/>
      <family val="2"/>
    </font>
    <font>
      <sz val="12"/>
      <name val="Arial Unicode MS"/>
      <family val="2"/>
    </font>
    <font>
      <b/>
      <sz val="12"/>
      <name val="Arial Unicode MS"/>
      <family val="2"/>
    </font>
    <font>
      <b/>
      <u val="single"/>
      <sz val="12"/>
      <name val="Arial Unicode MS"/>
      <family val="2"/>
    </font>
    <font>
      <sz val="11"/>
      <name val="Arial"/>
      <family val="2"/>
    </font>
    <font>
      <b/>
      <sz val="11"/>
      <name val="Arial"/>
      <family val="2"/>
    </font>
    <font>
      <u val="single"/>
      <sz val="11"/>
      <name val="Arial"/>
      <family val="2"/>
    </font>
    <font>
      <vertAlign val="superscript"/>
      <sz val="11"/>
      <name val="Arial"/>
      <family val="2"/>
    </font>
    <font>
      <b/>
      <u val="single"/>
      <sz val="10.2"/>
      <name val="Arial"/>
      <family val="2"/>
    </font>
    <font>
      <b/>
      <u val="single"/>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41"/>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medium"/>
      <top style="thin"/>
      <bottom style="medium"/>
    </border>
    <border>
      <left style="medium"/>
      <right style="thin"/>
      <top style="medium"/>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thin"/>
      <bottom style="thin"/>
    </border>
    <border>
      <left style="medium"/>
      <right style="thin"/>
      <top style="thin"/>
      <bottom>
        <color indexed="63"/>
      </bottom>
    </border>
    <border>
      <left>
        <color indexed="63"/>
      </left>
      <right style="thin"/>
      <top style="thin"/>
      <bottom style="thin"/>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style="thin"/>
    </border>
    <border>
      <left>
        <color indexed="63"/>
      </left>
      <right style="thin"/>
      <top style="medium"/>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0" borderId="3" applyNumberFormat="0" applyFill="0" applyAlignment="0" applyProtection="0"/>
    <xf numFmtId="0" fontId="1"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0" fillId="31" borderId="7" applyNumberFormat="0" applyFont="0" applyAlignment="0" applyProtection="0"/>
    <xf numFmtId="0" fontId="64" fillId="32"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751">
    <xf numFmtId="0" fontId="0" fillId="0" borderId="0" xfId="0" applyAlignment="1">
      <alignment/>
    </xf>
    <xf numFmtId="0" fontId="2" fillId="0" borderId="0" xfId="44" applyAlignment="1" applyProtection="1">
      <alignment/>
      <protection/>
    </xf>
    <xf numFmtId="0" fontId="5" fillId="0" borderId="0" xfId="0" applyFont="1" applyAlignment="1">
      <alignment/>
    </xf>
    <xf numFmtId="0" fontId="0" fillId="0" borderId="0" xfId="0" applyFill="1" applyAlignment="1">
      <alignment/>
    </xf>
    <xf numFmtId="0" fontId="0" fillId="0" borderId="0" xfId="0" applyAlignment="1">
      <alignment wrapText="1"/>
    </xf>
    <xf numFmtId="0" fontId="0" fillId="0" borderId="0" xfId="0" applyAlignment="1">
      <alignment horizontal="center"/>
    </xf>
    <xf numFmtId="0" fontId="2" fillId="0" borderId="0" xfId="44" applyFont="1" applyAlignment="1" applyProtection="1">
      <alignment/>
      <protection/>
    </xf>
    <xf numFmtId="0" fontId="9" fillId="0" borderId="0" xfId="44" applyFont="1" applyAlignment="1" applyProtection="1">
      <alignment horizontal="left" vertical="top"/>
      <protection/>
    </xf>
    <xf numFmtId="0" fontId="8" fillId="0" borderId="0" xfId="0" applyFont="1" applyAlignment="1">
      <alignment horizontal="right"/>
    </xf>
    <xf numFmtId="0" fontId="0" fillId="0" borderId="0" xfId="0" applyAlignment="1">
      <alignment horizontal="right"/>
    </xf>
    <xf numFmtId="0" fontId="0" fillId="0" borderId="0" xfId="0" applyAlignment="1">
      <alignment horizontal="right" vertical="top"/>
    </xf>
    <xf numFmtId="0" fontId="3" fillId="0" borderId="0" xfId="0" applyFont="1" applyAlignment="1">
      <alignment/>
    </xf>
    <xf numFmtId="0" fontId="10" fillId="0" borderId="0" xfId="0" applyFont="1" applyAlignment="1" quotePrefix="1">
      <alignment/>
    </xf>
    <xf numFmtId="0" fontId="0" fillId="0" borderId="0" xfId="0" applyFont="1"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xf>
    <xf numFmtId="0" fontId="0" fillId="0" borderId="0" xfId="0" applyAlignment="1">
      <alignment horizontal="center" vertical="center"/>
    </xf>
    <xf numFmtId="0" fontId="2" fillId="0" borderId="0" xfId="44" applyFont="1" applyAlignment="1" applyProtection="1">
      <alignment horizontal="left" vertical="top"/>
      <protection/>
    </xf>
    <xf numFmtId="0" fontId="0" fillId="0" borderId="0" xfId="0" applyFont="1" applyFill="1" applyAlignment="1">
      <alignment horizontal="left"/>
    </xf>
    <xf numFmtId="0" fontId="0" fillId="0" borderId="0" xfId="0" applyBorder="1" applyAlignment="1">
      <alignment/>
    </xf>
    <xf numFmtId="0" fontId="0" fillId="0" borderId="0" xfId="0" applyFont="1" applyFill="1" applyAlignment="1">
      <alignment/>
    </xf>
    <xf numFmtId="0" fontId="8" fillId="0" borderId="0" xfId="44" applyFont="1" applyAlignment="1" applyProtection="1">
      <alignment horizontal="left" vertical="center"/>
      <protection/>
    </xf>
    <xf numFmtId="0" fontId="0" fillId="0" borderId="0" xfId="0" applyFont="1" applyAlignment="1">
      <alignment horizontal="left" vertical="center"/>
    </xf>
    <xf numFmtId="0" fontId="8" fillId="0" borderId="0" xfId="44" applyFont="1" applyAlignment="1" applyProtection="1">
      <alignment horizontal="left" vertical="center" wrapText="1"/>
      <protection/>
    </xf>
    <xf numFmtId="0" fontId="8" fillId="0" borderId="0" xfId="44" applyFont="1" applyBorder="1" applyAlignment="1" applyProtection="1">
      <alignment horizontal="left" vertical="center" wrapText="1"/>
      <protection/>
    </xf>
    <xf numFmtId="0" fontId="0" fillId="0" borderId="0" xfId="0" applyAlignment="1">
      <alignment vertical="center"/>
    </xf>
    <xf numFmtId="0" fontId="0" fillId="0" borderId="0" xfId="0" applyFill="1" applyAlignment="1">
      <alignment wrapText="1"/>
    </xf>
    <xf numFmtId="0" fontId="0" fillId="0" borderId="0" xfId="0" applyFont="1" applyFill="1" applyAlignment="1">
      <alignment/>
    </xf>
    <xf numFmtId="0" fontId="2" fillId="0" borderId="0" xfId="44" applyAlignment="1" applyProtection="1">
      <alignment horizontal="left" vertical="center"/>
      <protection/>
    </xf>
    <xf numFmtId="0" fontId="2" fillId="0" borderId="0" xfId="44" applyAlignment="1" applyProtection="1">
      <alignment horizontal="left" vertical="center" wrapText="1"/>
      <protection/>
    </xf>
    <xf numFmtId="0" fontId="13" fillId="0" borderId="0" xfId="0" applyFont="1" applyAlignment="1">
      <alignment/>
    </xf>
    <xf numFmtId="0" fontId="0" fillId="0" borderId="0" xfId="0"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xf>
    <xf numFmtId="0" fontId="17" fillId="0" borderId="0" xfId="0" applyFont="1" applyAlignment="1">
      <alignment/>
    </xf>
    <xf numFmtId="0" fontId="3" fillId="33" borderId="10" xfId="0" applyFont="1" applyFill="1" applyBorder="1" applyAlignment="1">
      <alignment horizontal="center" vertical="center" wrapText="1"/>
    </xf>
    <xf numFmtId="0" fontId="11" fillId="0" borderId="0" xfId="0" applyFont="1" applyAlignment="1">
      <alignment/>
    </xf>
    <xf numFmtId="0" fontId="19" fillId="0" borderId="0" xfId="0" applyFont="1" applyAlignment="1">
      <alignment/>
    </xf>
    <xf numFmtId="0" fontId="11" fillId="0" borderId="0" xfId="0" applyFont="1" applyAlignment="1">
      <alignment horizontal="right"/>
    </xf>
    <xf numFmtId="0" fontId="19" fillId="0" borderId="0" xfId="0" applyFont="1" applyAlignment="1">
      <alignment/>
    </xf>
    <xf numFmtId="0" fontId="14" fillId="34" borderId="10" xfId="0" applyFont="1" applyFill="1" applyBorder="1" applyAlignment="1">
      <alignment horizontal="center"/>
    </xf>
    <xf numFmtId="10" fontId="14" fillId="34" borderId="10" xfId="55" applyNumberFormat="1" applyFont="1" applyFill="1" applyBorder="1" applyAlignment="1">
      <alignment horizontal="center"/>
    </xf>
    <xf numFmtId="0" fontId="15" fillId="33" borderId="10" xfId="0" applyFont="1" applyFill="1" applyBorder="1" applyAlignment="1">
      <alignment horizontal="center" vertical="center" wrapText="1"/>
    </xf>
    <xf numFmtId="0" fontId="17" fillId="0" borderId="0" xfId="0" applyFont="1" applyAlignment="1">
      <alignment vertical="center"/>
    </xf>
    <xf numFmtId="0" fontId="11" fillId="0" borderId="0" xfId="0" applyFont="1" applyFill="1" applyAlignment="1">
      <alignment/>
    </xf>
    <xf numFmtId="0" fontId="17" fillId="0" borderId="0" xfId="0" applyFont="1" applyAlignment="1">
      <alignment horizontal="left" indent="1"/>
    </xf>
    <xf numFmtId="0" fontId="19" fillId="0" borderId="0" xfId="0" applyFont="1" applyAlignment="1">
      <alignment horizontal="left" indent="1"/>
    </xf>
    <xf numFmtId="0" fontId="14" fillId="34" borderId="10" xfId="0" applyFont="1" applyFill="1" applyBorder="1" applyAlignment="1">
      <alignment horizontal="center" vertical="center"/>
    </xf>
    <xf numFmtId="0" fontId="16" fillId="35" borderId="10" xfId="0" applyFont="1" applyFill="1" applyBorder="1" applyAlignment="1">
      <alignment horizontal="center" vertical="center"/>
    </xf>
    <xf numFmtId="10" fontId="14" fillId="34" borderId="10" xfId="55" applyNumberFormat="1" applyFont="1" applyFill="1" applyBorder="1" applyAlignment="1">
      <alignment horizontal="center" vertical="center"/>
    </xf>
    <xf numFmtId="0" fontId="0" fillId="0" borderId="0" xfId="0" applyAlignment="1">
      <alignment horizontal="left" indent="1"/>
    </xf>
    <xf numFmtId="0" fontId="14" fillId="0" borderId="10" xfId="0" applyFont="1" applyFill="1" applyBorder="1" applyAlignment="1">
      <alignment horizontal="center" vertical="center"/>
    </xf>
    <xf numFmtId="9" fontId="14" fillId="34" borderId="10" xfId="55" applyNumberFormat="1" applyFont="1" applyFill="1" applyBorder="1" applyAlignment="1">
      <alignment horizontal="center" vertical="center"/>
    </xf>
    <xf numFmtId="0" fontId="19" fillId="0" borderId="0" xfId="0" applyFont="1" applyAlignment="1">
      <alignment horizontal="left" vertical="top" wrapText="1"/>
    </xf>
    <xf numFmtId="0" fontId="8" fillId="0" borderId="0" xfId="0" applyFont="1" applyAlignment="1">
      <alignment/>
    </xf>
    <xf numFmtId="0" fontId="19" fillId="0" borderId="0" xfId="0" applyFont="1" applyAlignment="1">
      <alignment horizontal="left" vertical="top" indent="1"/>
    </xf>
    <xf numFmtId="0" fontId="0" fillId="0" borderId="0" xfId="0" applyAlignment="1">
      <alignment horizontal="left" vertical="center" indent="1"/>
    </xf>
    <xf numFmtId="0" fontId="0" fillId="0" borderId="0" xfId="0" applyFill="1" applyBorder="1" applyAlignment="1">
      <alignment horizontal="left" vertical="center" indent="1"/>
    </xf>
    <xf numFmtId="0" fontId="0" fillId="0" borderId="0" xfId="0" applyFont="1" applyFill="1" applyBorder="1" applyAlignment="1">
      <alignment horizontal="left" vertical="center" indent="1"/>
    </xf>
    <xf numFmtId="0" fontId="19" fillId="0" borderId="0" xfId="0" applyFont="1" applyFill="1" applyAlignment="1">
      <alignment/>
    </xf>
    <xf numFmtId="0" fontId="0" fillId="0" borderId="0" xfId="0" applyFill="1" applyBorder="1" applyAlignment="1">
      <alignment vertical="center"/>
    </xf>
    <xf numFmtId="0" fontId="0" fillId="0" borderId="0" xfId="0" applyAlignment="1">
      <alignment horizontal="right"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xf>
    <xf numFmtId="0" fontId="11" fillId="0" borderId="0" xfId="0" applyFont="1" applyFill="1" applyAlignment="1">
      <alignment horizontal="right"/>
    </xf>
    <xf numFmtId="0" fontId="3" fillId="0" borderId="0" xfId="0" applyFont="1" applyAlignment="1">
      <alignment horizontal="center" vertical="center"/>
    </xf>
    <xf numFmtId="0" fontId="2" fillId="0" borderId="0" xfId="44" applyAlignment="1" applyProtection="1">
      <alignment vertical="center"/>
      <protection/>
    </xf>
    <xf numFmtId="0" fontId="19" fillId="0" borderId="0" xfId="0" applyFont="1" applyAlignment="1">
      <alignment horizontal="left" vertical="center" indent="1"/>
    </xf>
    <xf numFmtId="0" fontId="19" fillId="0" borderId="0" xfId="0" applyFont="1" applyAlignment="1">
      <alignment vertical="center"/>
    </xf>
    <xf numFmtId="0" fontId="2" fillId="0" borderId="0" xfId="44" applyFont="1" applyBorder="1" applyAlignment="1" applyProtection="1">
      <alignment/>
      <protection/>
    </xf>
    <xf numFmtId="0" fontId="0" fillId="0" borderId="0" xfId="0" applyBorder="1" applyAlignment="1">
      <alignment horizontal="center"/>
    </xf>
    <xf numFmtId="0" fontId="11" fillId="0" borderId="0" xfId="0" applyFont="1" applyBorder="1" applyAlignment="1">
      <alignment horizontal="right"/>
    </xf>
    <xf numFmtId="0" fontId="0" fillId="0" borderId="0" xfId="0" applyBorder="1" applyAlignment="1">
      <alignment horizontal="center" vertical="center"/>
    </xf>
    <xf numFmtId="0" fontId="19" fillId="0" borderId="0" xfId="0" applyFont="1" applyBorder="1" applyAlignment="1">
      <alignment/>
    </xf>
    <xf numFmtId="0" fontId="11" fillId="0" borderId="0" xfId="0" applyFont="1" applyFill="1" applyAlignment="1">
      <alignment horizontal="left" indent="1"/>
    </xf>
    <xf numFmtId="0" fontId="11" fillId="0" borderId="0" xfId="0" applyFont="1" applyAlignment="1">
      <alignment horizontal="left" indent="1"/>
    </xf>
    <xf numFmtId="0" fontId="0" fillId="0" borderId="0" xfId="0" applyBorder="1" applyAlignment="1">
      <alignment horizontal="left" vertical="top" indent="1"/>
    </xf>
    <xf numFmtId="0" fontId="20" fillId="33" borderId="11" xfId="0" applyFont="1" applyFill="1" applyBorder="1" applyAlignment="1">
      <alignment horizontal="center" vertical="center" wrapText="1"/>
    </xf>
    <xf numFmtId="9" fontId="14" fillId="34" borderId="10" xfId="55" applyNumberFormat="1" applyFont="1" applyFill="1" applyBorder="1" applyAlignment="1">
      <alignment horizontal="center"/>
    </xf>
    <xf numFmtId="0" fontId="0" fillId="0" borderId="0" xfId="0" applyAlignment="1">
      <alignment horizontal="left" vertical="center"/>
    </xf>
    <xf numFmtId="0" fontId="11" fillId="0" borderId="0" xfId="0" applyFont="1" applyAlignment="1">
      <alignment horizontal="left" vertical="center" indent="1"/>
    </xf>
    <xf numFmtId="0" fontId="0" fillId="0" borderId="0" xfId="0" applyBorder="1" applyAlignment="1">
      <alignment horizontal="left" vertical="center" indent="2"/>
    </xf>
    <xf numFmtId="0" fontId="5" fillId="0" borderId="0" xfId="0" applyFont="1" applyAlignment="1">
      <alignment horizontal="left" vertical="center" wrapText="1" inden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right" vertical="center" wrapText="1" indent="1"/>
    </xf>
    <xf numFmtId="0" fontId="20" fillId="33" borderId="15" xfId="0" applyFont="1" applyFill="1" applyBorder="1" applyAlignment="1">
      <alignment horizontal="right" vertical="center" wrapText="1" indent="1"/>
    </xf>
    <xf numFmtId="10" fontId="14" fillId="34" borderId="13" xfId="55" applyNumberFormat="1" applyFont="1" applyFill="1" applyBorder="1" applyAlignment="1">
      <alignment horizontal="center" vertical="center"/>
    </xf>
    <xf numFmtId="0" fontId="3" fillId="33" borderId="15" xfId="0" applyFont="1" applyFill="1" applyBorder="1" applyAlignment="1">
      <alignment horizontal="right" vertical="center" wrapText="1" indent="2"/>
    </xf>
    <xf numFmtId="0" fontId="18" fillId="35" borderId="16" xfId="0" applyFont="1" applyFill="1" applyBorder="1" applyAlignment="1">
      <alignment horizontal="center" vertical="center"/>
    </xf>
    <xf numFmtId="0" fontId="20" fillId="33" borderId="17" xfId="0" applyFont="1" applyFill="1" applyBorder="1" applyAlignment="1">
      <alignment horizontal="right" vertical="center" wrapText="1" indent="1"/>
    </xf>
    <xf numFmtId="0" fontId="20" fillId="0" borderId="0" xfId="0" applyFont="1" applyBorder="1" applyAlignment="1">
      <alignment/>
    </xf>
    <xf numFmtId="0" fontId="20" fillId="0" borderId="18" xfId="0" applyFont="1" applyBorder="1" applyAlignment="1">
      <alignment/>
    </xf>
    <xf numFmtId="0" fontId="3" fillId="33" borderId="11" xfId="0" applyFont="1" applyFill="1" applyBorder="1" applyAlignment="1">
      <alignment horizontal="center" vertical="center" wrapText="1"/>
    </xf>
    <xf numFmtId="0" fontId="14" fillId="34" borderId="13" xfId="0" applyFont="1" applyFill="1" applyBorder="1" applyAlignment="1">
      <alignment horizontal="center"/>
    </xf>
    <xf numFmtId="0" fontId="12" fillId="33" borderId="17" xfId="0" applyFont="1" applyFill="1" applyBorder="1" applyAlignment="1">
      <alignment horizontal="right" vertical="center" wrapText="1" indent="1"/>
    </xf>
    <xf numFmtId="0" fontId="12" fillId="33" borderId="15" xfId="0" applyFont="1" applyFill="1" applyBorder="1" applyAlignment="1">
      <alignment horizontal="right" vertical="center" wrapText="1" indent="1"/>
    </xf>
    <xf numFmtId="0" fontId="7" fillId="33" borderId="19" xfId="0" applyFont="1" applyFill="1" applyBorder="1" applyAlignment="1" quotePrefix="1">
      <alignment horizontal="center" vertical="center" wrapText="1"/>
    </xf>
    <xf numFmtId="0" fontId="7" fillId="33" borderId="20" xfId="0" applyFont="1" applyFill="1" applyBorder="1" applyAlignment="1" quotePrefix="1">
      <alignment horizontal="center" vertical="center" wrapText="1"/>
    </xf>
    <xf numFmtId="0" fontId="14" fillId="34" borderId="21" xfId="0" applyFont="1" applyFill="1" applyBorder="1" applyAlignment="1">
      <alignment horizontal="center"/>
    </xf>
    <xf numFmtId="0" fontId="14" fillId="34" borderId="22" xfId="0" applyFont="1" applyFill="1" applyBorder="1" applyAlignment="1">
      <alignment horizontal="center"/>
    </xf>
    <xf numFmtId="0" fontId="0" fillId="0" borderId="23" xfId="0" applyBorder="1" applyAlignment="1">
      <alignment/>
    </xf>
    <xf numFmtId="0" fontId="0" fillId="0" borderId="18" xfId="0" applyBorder="1" applyAlignment="1">
      <alignment/>
    </xf>
    <xf numFmtId="0" fontId="0" fillId="0" borderId="24" xfId="0" applyBorder="1" applyAlignment="1">
      <alignment/>
    </xf>
    <xf numFmtId="10" fontId="14" fillId="34" borderId="13" xfId="55" applyNumberFormat="1" applyFont="1" applyFill="1" applyBorder="1" applyAlignment="1">
      <alignment horizontal="center"/>
    </xf>
    <xf numFmtId="0" fontId="3" fillId="33" borderId="15" xfId="0" applyFont="1" applyFill="1" applyBorder="1" applyAlignment="1">
      <alignment horizontal="right" vertical="center" wrapText="1" indent="1"/>
    </xf>
    <xf numFmtId="0" fontId="16" fillId="35" borderId="16"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4" fillId="34" borderId="13" xfId="0" applyFont="1" applyFill="1" applyBorder="1" applyAlignment="1">
      <alignment horizontal="center" vertical="center"/>
    </xf>
    <xf numFmtId="0" fontId="15" fillId="33" borderId="15" xfId="0" applyFont="1" applyFill="1" applyBorder="1" applyAlignment="1">
      <alignment horizontal="center" vertical="center" wrapText="1"/>
    </xf>
    <xf numFmtId="0" fontId="14" fillId="34" borderId="16" xfId="0" applyFont="1" applyFill="1" applyBorder="1" applyAlignment="1">
      <alignment horizontal="center" vertical="center"/>
    </xf>
    <xf numFmtId="0" fontId="14" fillId="34" borderId="25" xfId="0" applyFont="1" applyFill="1" applyBorder="1" applyAlignment="1">
      <alignment horizontal="center" vertical="center"/>
    </xf>
    <xf numFmtId="0" fontId="20" fillId="33" borderId="12" xfId="0" applyFont="1" applyFill="1" applyBorder="1" applyAlignment="1">
      <alignment horizontal="center" vertical="center" wrapText="1"/>
    </xf>
    <xf numFmtId="0" fontId="3" fillId="33" borderId="17" xfId="0" applyFont="1" applyFill="1" applyBorder="1" applyAlignment="1">
      <alignment horizontal="left" vertical="top" wrapText="1" indent="1"/>
    </xf>
    <xf numFmtId="0" fontId="3" fillId="33" borderId="15" xfId="0" applyFont="1" applyFill="1" applyBorder="1" applyAlignment="1">
      <alignment horizontal="left" vertical="top" wrapText="1" indent="1"/>
    </xf>
    <xf numFmtId="0" fontId="20" fillId="0" borderId="16" xfId="0" applyFont="1" applyBorder="1" applyAlignment="1" quotePrefix="1">
      <alignment horizontal="center" vertical="center" wrapText="1"/>
    </xf>
    <xf numFmtId="0" fontId="20" fillId="0" borderId="25" xfId="0" applyFont="1" applyBorder="1" applyAlignment="1" quotePrefix="1">
      <alignment horizontal="center" vertical="center" wrapText="1"/>
    </xf>
    <xf numFmtId="0" fontId="20" fillId="33" borderId="26" xfId="0" applyFont="1" applyFill="1" applyBorder="1" applyAlignment="1">
      <alignment horizontal="center" vertical="center" wrapText="1"/>
    </xf>
    <xf numFmtId="0" fontId="0" fillId="0" borderId="0" xfId="0" applyFont="1" applyAlignment="1">
      <alignment horizontal="left" vertical="center" wrapText="1" indent="1"/>
    </xf>
    <xf numFmtId="0" fontId="0" fillId="0" borderId="0" xfId="0" applyFont="1" applyAlignment="1">
      <alignment horizontal="left" vertical="center" indent="1"/>
    </xf>
    <xf numFmtId="0" fontId="2" fillId="0" borderId="0" xfId="44" applyAlignment="1" applyProtection="1">
      <alignment horizontal="left" vertical="top" wrapText="1" indent="1"/>
      <protection/>
    </xf>
    <xf numFmtId="0" fontId="2" fillId="0" borderId="0" xfId="44" applyAlignment="1" applyProtection="1">
      <alignment horizontal="left" vertical="center" indent="1"/>
      <protection/>
    </xf>
    <xf numFmtId="10" fontId="18" fillId="35" borderId="16" xfId="55" applyNumberFormat="1" applyFont="1" applyFill="1" applyBorder="1" applyAlignment="1">
      <alignment horizontal="center" vertical="center"/>
    </xf>
    <xf numFmtId="10" fontId="18" fillId="35" borderId="25" xfId="55" applyNumberFormat="1" applyFont="1" applyFill="1" applyBorder="1" applyAlignment="1">
      <alignment horizontal="center" vertical="center"/>
    </xf>
    <xf numFmtId="10" fontId="16" fillId="35" borderId="16" xfId="55" applyNumberFormat="1" applyFont="1" applyFill="1" applyBorder="1" applyAlignment="1">
      <alignment horizontal="center" vertical="center"/>
    </xf>
    <xf numFmtId="10" fontId="16" fillId="35" borderId="25" xfId="55" applyNumberFormat="1" applyFont="1" applyFill="1" applyBorder="1" applyAlignment="1">
      <alignment horizontal="center" vertical="center"/>
    </xf>
    <xf numFmtId="0" fontId="5" fillId="0" borderId="0" xfId="0" applyFont="1" applyBorder="1" applyAlignment="1">
      <alignment horizontal="center" vertical="center" wrapText="1"/>
    </xf>
    <xf numFmtId="0" fontId="8" fillId="0" borderId="0" xfId="0" applyFont="1" applyAlignment="1">
      <alignment horizontal="center"/>
    </xf>
    <xf numFmtId="0" fontId="0" fillId="0" borderId="0" xfId="0" applyBorder="1" applyAlignment="1">
      <alignment horizontal="left" vertical="top"/>
    </xf>
    <xf numFmtId="0" fontId="0" fillId="0" borderId="0" xfId="0" applyAlignment="1">
      <alignment horizontal="left" vertical="top"/>
    </xf>
    <xf numFmtId="0" fontId="19" fillId="0" borderId="0" xfId="0" applyFont="1" applyAlignment="1">
      <alignment horizontal="left" vertical="top"/>
    </xf>
    <xf numFmtId="0" fontId="0" fillId="0" borderId="0" xfId="0" applyBorder="1" applyAlignment="1">
      <alignment/>
    </xf>
    <xf numFmtId="0" fontId="6" fillId="0" borderId="0" xfId="0" applyFont="1" applyAlignment="1">
      <alignment horizontal="left" vertical="center" wrapText="1" indent="1"/>
    </xf>
    <xf numFmtId="0" fontId="0" fillId="0" borderId="0" xfId="0" applyFont="1" applyAlignment="1">
      <alignment vertical="center"/>
    </xf>
    <xf numFmtId="0" fontId="0" fillId="0" borderId="0" xfId="0" applyFont="1" applyAlignment="1">
      <alignment/>
    </xf>
    <xf numFmtId="0" fontId="19" fillId="0" borderId="0" xfId="0" applyFont="1" applyBorder="1" applyAlignment="1">
      <alignment horizontal="left" vertical="top"/>
    </xf>
    <xf numFmtId="0" fontId="19" fillId="0" borderId="0" xfId="0" applyFont="1" applyFill="1" applyBorder="1" applyAlignment="1">
      <alignment horizontal="left" vertical="top" indent="1"/>
    </xf>
    <xf numFmtId="0" fontId="19" fillId="0" borderId="0" xfId="0" applyFont="1" applyAlignment="1">
      <alignment horizontal="left" vertical="top" indent="1"/>
    </xf>
    <xf numFmtId="0" fontId="23" fillId="0" borderId="0" xfId="0" applyFont="1" applyAlignment="1">
      <alignment vertical="center"/>
    </xf>
    <xf numFmtId="0" fontId="0" fillId="0" borderId="0" xfId="0" applyBorder="1" applyAlignment="1">
      <alignment vertical="center"/>
    </xf>
    <xf numFmtId="0" fontId="17" fillId="36" borderId="10" xfId="0" applyFont="1" applyFill="1" applyBorder="1" applyAlignment="1">
      <alignment horizontal="left" vertical="center" wrapText="1" indent="1"/>
    </xf>
    <xf numFmtId="0" fontId="0" fillId="0" borderId="0" xfId="0" applyFont="1" applyAlignment="1">
      <alignment horizontal="left" vertical="center" wrapText="1" indent="2"/>
    </xf>
    <xf numFmtId="0" fontId="25" fillId="0" borderId="0" xfId="44" applyFont="1" applyAlignment="1" applyProtection="1">
      <alignment vertical="center"/>
      <protection/>
    </xf>
    <xf numFmtId="0" fontId="26" fillId="0" borderId="0" xfId="0" applyFont="1" applyAlignment="1">
      <alignment vertical="center"/>
    </xf>
    <xf numFmtId="0" fontId="27" fillId="33" borderId="10" xfId="0" applyFont="1" applyFill="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quotePrefix="1">
      <alignment horizontal="center" vertical="center"/>
    </xf>
    <xf numFmtId="0" fontId="26" fillId="0" borderId="10" xfId="0" applyFont="1" applyBorder="1" applyAlignment="1">
      <alignment horizontal="left" vertical="center" indent="1"/>
    </xf>
    <xf numFmtId="0" fontId="26" fillId="0" borderId="10" xfId="0" applyFont="1" applyBorder="1" applyAlignment="1">
      <alignment horizontal="left" vertical="center" wrapText="1" indent="1"/>
    </xf>
    <xf numFmtId="14" fontId="2" fillId="0" borderId="0" xfId="44" applyNumberFormat="1" applyAlignment="1" applyProtection="1">
      <alignment horizontal="left" vertical="center" wrapText="1" indent="2"/>
      <protection/>
    </xf>
    <xf numFmtId="0" fontId="26" fillId="0" borderId="0" xfId="0" applyFont="1" applyFill="1" applyBorder="1" applyAlignment="1">
      <alignment horizontal="left" vertical="top" indent="1"/>
    </xf>
    <xf numFmtId="0" fontId="26" fillId="0" borderId="0" xfId="0" applyFont="1" applyFill="1" applyBorder="1" applyAlignment="1">
      <alignment horizontal="left" vertical="top"/>
    </xf>
    <xf numFmtId="0" fontId="15" fillId="33" borderId="14" xfId="0" applyFont="1" applyFill="1" applyBorder="1" applyAlignment="1">
      <alignment horizontal="right" vertical="center" wrapText="1" indent="1"/>
    </xf>
    <xf numFmtId="0" fontId="7" fillId="0" borderId="0" xfId="0" applyFont="1" applyAlignment="1">
      <alignment horizontal="left" indent="1"/>
    </xf>
    <xf numFmtId="0" fontId="29" fillId="0" borderId="0" xfId="0" applyFont="1" applyAlignment="1">
      <alignment/>
    </xf>
    <xf numFmtId="0" fontId="29" fillId="0" borderId="0" xfId="0" applyFont="1" applyAlignment="1">
      <alignment horizontal="left" indent="1"/>
    </xf>
    <xf numFmtId="0" fontId="29" fillId="0" borderId="0" xfId="0" applyFont="1" applyFill="1" applyBorder="1" applyAlignment="1">
      <alignment horizontal="left" indent="1"/>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Fill="1" applyBorder="1" applyAlignment="1">
      <alignment horizontal="left" vertical="center"/>
    </xf>
    <xf numFmtId="0" fontId="29"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left" vertical="center" indent="1"/>
    </xf>
    <xf numFmtId="0" fontId="29" fillId="0" borderId="0" xfId="0" applyFont="1" applyAlignment="1">
      <alignment horizontal="left" vertical="center" indent="1"/>
    </xf>
    <xf numFmtId="0" fontId="29" fillId="0" borderId="0" xfId="0" applyFont="1" applyFill="1" applyBorder="1" applyAlignment="1">
      <alignment horizontal="left" vertical="center" indent="1"/>
    </xf>
    <xf numFmtId="0" fontId="29" fillId="0" borderId="0" xfId="0" applyFont="1" applyFill="1" applyBorder="1" applyAlignment="1">
      <alignment vertical="center"/>
    </xf>
    <xf numFmtId="0" fontId="7" fillId="0" borderId="0" xfId="0" applyFont="1" applyAlignment="1">
      <alignment horizontal="left"/>
    </xf>
    <xf numFmtId="0" fontId="30" fillId="33" borderId="27" xfId="0" applyFont="1" applyFill="1" applyBorder="1" applyAlignment="1">
      <alignment horizontal="left" indent="1"/>
    </xf>
    <xf numFmtId="0" fontId="29" fillId="0" borderId="28" xfId="0" applyFont="1" applyBorder="1" applyAlignment="1">
      <alignment horizontal="left" vertical="center" indent="1"/>
    </xf>
    <xf numFmtId="0" fontId="29" fillId="0" borderId="28" xfId="0" applyFont="1" applyBorder="1" applyAlignment="1">
      <alignment horizontal="left" vertical="center" wrapText="1" indent="1"/>
    </xf>
    <xf numFmtId="0" fontId="29" fillId="0" borderId="29" xfId="0" applyFont="1" applyBorder="1" applyAlignment="1">
      <alignment horizontal="left" vertical="center" wrapText="1" indent="1"/>
    </xf>
    <xf numFmtId="0" fontId="8" fillId="0" borderId="0" xfId="0" applyFont="1" applyAlignment="1">
      <alignment horizontal="right" vertical="center"/>
    </xf>
    <xf numFmtId="0" fontId="29" fillId="0" borderId="0" xfId="0" applyFont="1" applyAlignment="1">
      <alignment/>
    </xf>
    <xf numFmtId="0" fontId="20" fillId="0" borderId="0" xfId="0" applyFont="1" applyFill="1" applyBorder="1" applyAlignment="1">
      <alignment horizontal="left" vertical="top"/>
    </xf>
    <xf numFmtId="0" fontId="29" fillId="0" borderId="0" xfId="0" applyFont="1" applyBorder="1" applyAlignment="1">
      <alignment horizontal="left" vertical="top" indent="1"/>
    </xf>
    <xf numFmtId="0" fontId="29" fillId="0" borderId="0" xfId="0" applyFont="1" applyAlignment="1">
      <alignment horizontal="center" vertical="center"/>
    </xf>
    <xf numFmtId="0" fontId="31" fillId="0" borderId="0" xfId="0" applyFont="1" applyAlignment="1">
      <alignment horizontal="center"/>
    </xf>
    <xf numFmtId="0" fontId="0" fillId="0" borderId="0" xfId="0" applyAlignment="1">
      <alignment horizontal="left" wrapText="1" indent="1"/>
    </xf>
    <xf numFmtId="0" fontId="8" fillId="0" borderId="0" xfId="0" applyFont="1" applyAlignment="1">
      <alignment horizontal="center"/>
    </xf>
    <xf numFmtId="0" fontId="30" fillId="0" borderId="0" xfId="0" applyFont="1" applyAlignment="1">
      <alignment horizontal="left" vertical="center" indent="1"/>
    </xf>
    <xf numFmtId="0" fontId="29" fillId="0" borderId="0" xfId="0" applyFont="1" applyFill="1" applyBorder="1" applyAlignment="1">
      <alignment horizontal="left" vertical="top"/>
    </xf>
    <xf numFmtId="0" fontId="29" fillId="0" borderId="0" xfId="0" applyFont="1" applyFill="1" applyBorder="1" applyAlignment="1">
      <alignment horizontal="left" vertical="top" indent="1"/>
    </xf>
    <xf numFmtId="0" fontId="30" fillId="0" borderId="30" xfId="0" applyFont="1" applyBorder="1" applyAlignment="1">
      <alignment horizontal="center" vertical="center"/>
    </xf>
    <xf numFmtId="0" fontId="29" fillId="0" borderId="0" xfId="0" applyFont="1" applyBorder="1" applyAlignment="1">
      <alignment horizontal="left" vertical="center" indent="1"/>
    </xf>
    <xf numFmtId="0" fontId="29" fillId="0" borderId="31" xfId="0" applyFont="1" applyBorder="1" applyAlignment="1">
      <alignment horizontal="left" vertical="center" indent="1"/>
    </xf>
    <xf numFmtId="0" fontId="29" fillId="0" borderId="0" xfId="0" applyFont="1" applyAlignment="1">
      <alignment vertical="top"/>
    </xf>
    <xf numFmtId="0" fontId="29" fillId="0" borderId="0" xfId="0" applyFont="1" applyBorder="1" applyAlignment="1">
      <alignment horizontal="left" vertical="top" wrapText="1" indent="1"/>
    </xf>
    <xf numFmtId="0" fontId="29" fillId="0" borderId="0" xfId="0" applyFont="1" applyFill="1" applyBorder="1" applyAlignment="1">
      <alignment horizontal="left" vertical="center" wrapText="1" indent="1"/>
    </xf>
    <xf numFmtId="0" fontId="29" fillId="0" borderId="0" xfId="0" applyFont="1" applyAlignment="1">
      <alignment vertical="center" wrapText="1"/>
    </xf>
    <xf numFmtId="0" fontId="29" fillId="0" borderId="0" xfId="0" applyFont="1" applyAlignment="1">
      <alignment horizontal="left" vertical="top" indent="1"/>
    </xf>
    <xf numFmtId="0" fontId="19" fillId="0" borderId="0" xfId="0" applyFont="1" applyAlignment="1">
      <alignment horizontal="left" vertical="center"/>
    </xf>
    <xf numFmtId="0" fontId="32" fillId="0" borderId="0" xfId="0" applyFont="1" applyAlignment="1">
      <alignment horizontal="left" vertical="center"/>
    </xf>
    <xf numFmtId="0" fontId="23" fillId="0" borderId="0" xfId="0" applyFont="1" applyAlignment="1">
      <alignment horizontal="left" vertical="center"/>
    </xf>
    <xf numFmtId="0" fontId="0" fillId="33" borderId="10" xfId="0" applyFont="1" applyFill="1" applyBorder="1" applyAlignment="1">
      <alignment horizontal="center" vertical="center" wrapText="1"/>
    </xf>
    <xf numFmtId="0" fontId="3" fillId="0" borderId="0" xfId="0" applyFont="1" applyAlignment="1">
      <alignment horizontal="left" indent="1"/>
    </xf>
    <xf numFmtId="0" fontId="0" fillId="0" borderId="0" xfId="0" applyAlignment="1" quotePrefix="1">
      <alignment/>
    </xf>
    <xf numFmtId="0" fontId="15" fillId="33" borderId="11"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20" fillId="33" borderId="32" xfId="0" applyFont="1" applyFill="1" applyBorder="1" applyAlignment="1">
      <alignment horizontal="right" vertical="center" wrapText="1" indent="1"/>
    </xf>
    <xf numFmtId="0" fontId="15" fillId="33" borderId="26" xfId="0" applyFont="1" applyFill="1" applyBorder="1" applyAlignment="1">
      <alignment horizontal="center" vertical="center" wrapText="1"/>
    </xf>
    <xf numFmtId="0" fontId="0" fillId="0" borderId="0" xfId="0" applyBorder="1" applyAlignment="1">
      <alignment horizontal="center" vertical="center" wrapText="1"/>
    </xf>
    <xf numFmtId="9" fontId="14" fillId="34" borderId="10" xfId="55" applyFont="1" applyFill="1" applyBorder="1" applyAlignment="1">
      <alignment horizontal="center" vertical="center"/>
    </xf>
    <xf numFmtId="10" fontId="16" fillId="35" borderId="10" xfId="55" applyNumberFormat="1" applyFont="1" applyFill="1" applyBorder="1" applyAlignment="1">
      <alignment horizontal="center" vertical="center"/>
    </xf>
    <xf numFmtId="10" fontId="16" fillId="35" borderId="16" xfId="0" applyNumberFormat="1" applyFont="1" applyFill="1" applyBorder="1" applyAlignment="1">
      <alignment horizontal="center" vertical="center"/>
    </xf>
    <xf numFmtId="10" fontId="16" fillId="35" borderId="25" xfId="0" applyNumberFormat="1" applyFont="1" applyFill="1" applyBorder="1" applyAlignment="1">
      <alignment horizontal="center" vertical="center"/>
    </xf>
    <xf numFmtId="0" fontId="15" fillId="33" borderId="15" xfId="0" applyFont="1" applyFill="1" applyBorder="1" applyAlignment="1">
      <alignment horizontal="right" vertical="center" wrapText="1" indent="1"/>
    </xf>
    <xf numFmtId="2" fontId="14" fillId="34" borderId="10" xfId="0" applyNumberFormat="1" applyFont="1" applyFill="1" applyBorder="1" applyAlignment="1">
      <alignment horizontal="center" vertical="center"/>
    </xf>
    <xf numFmtId="2" fontId="16" fillId="35" borderId="10" xfId="0" applyNumberFormat="1" applyFont="1" applyFill="1" applyBorder="1" applyAlignment="1">
      <alignment horizontal="center" vertical="center"/>
    </xf>
    <xf numFmtId="2" fontId="0" fillId="0" borderId="0" xfId="0" applyNumberFormat="1" applyAlignment="1">
      <alignment/>
    </xf>
    <xf numFmtId="1" fontId="14" fillId="34" borderId="10" xfId="0" applyNumberFormat="1" applyFont="1" applyFill="1" applyBorder="1" applyAlignment="1">
      <alignment horizontal="center" vertical="center"/>
    </xf>
    <xf numFmtId="9" fontId="14" fillId="34" borderId="13" xfId="55" applyNumberFormat="1" applyFont="1" applyFill="1" applyBorder="1" applyAlignment="1">
      <alignment horizontal="center"/>
    </xf>
    <xf numFmtId="9" fontId="14" fillId="34" borderId="13" xfId="55" applyNumberFormat="1" applyFont="1" applyFill="1" applyBorder="1" applyAlignment="1">
      <alignment horizontal="center" vertical="center"/>
    </xf>
    <xf numFmtId="0" fontId="15" fillId="33" borderId="15" xfId="0" applyFont="1" applyFill="1" applyBorder="1" applyAlignment="1">
      <alignment horizontal="right" vertical="top" wrapText="1" indent="1"/>
    </xf>
    <xf numFmtId="0" fontId="14" fillId="0" borderId="10" xfId="0" applyFont="1" applyFill="1" applyBorder="1" applyAlignment="1">
      <alignment horizontal="center" vertical="center" wrapText="1"/>
    </xf>
    <xf numFmtId="10" fontId="14" fillId="34" borderId="10" xfId="0" applyNumberFormat="1" applyFont="1" applyFill="1" applyBorder="1" applyAlignment="1">
      <alignment horizontal="center" vertical="center"/>
    </xf>
    <xf numFmtId="10" fontId="14" fillId="34" borderId="13" xfId="0" applyNumberFormat="1" applyFont="1" applyFill="1" applyBorder="1" applyAlignment="1">
      <alignment horizontal="center" vertical="center"/>
    </xf>
    <xf numFmtId="0" fontId="15" fillId="33" borderId="17" xfId="0" applyFont="1" applyFill="1" applyBorder="1" applyAlignment="1" quotePrefix="1">
      <alignment horizontal="right" vertical="top" wrapText="1" indent="2"/>
    </xf>
    <xf numFmtId="0" fontId="15" fillId="33" borderId="17" xfId="0" applyFont="1" applyFill="1" applyBorder="1" applyAlignment="1">
      <alignment horizontal="right" vertical="top" wrapText="1" indent="2"/>
    </xf>
    <xf numFmtId="0" fontId="2" fillId="0" borderId="0" xfId="44" applyFont="1" applyAlignment="1" applyProtection="1">
      <alignment vertical="center"/>
      <protection/>
    </xf>
    <xf numFmtId="0" fontId="3" fillId="37" borderId="19" xfId="0" applyFont="1" applyFill="1" applyBorder="1" applyAlignment="1">
      <alignment horizontal="left" indent="1"/>
    </xf>
    <xf numFmtId="0" fontId="20" fillId="37" borderId="17" xfId="0" applyFont="1" applyFill="1" applyBorder="1" applyAlignment="1">
      <alignment horizontal="left" vertical="center" wrapText="1" indent="1"/>
    </xf>
    <xf numFmtId="0" fontId="20" fillId="37" borderId="33" xfId="0" applyFont="1" applyFill="1" applyBorder="1" applyAlignment="1">
      <alignment horizontal="left" vertical="center" wrapText="1" indent="1"/>
    </xf>
    <xf numFmtId="0" fontId="15" fillId="37" borderId="33" xfId="0" applyFont="1" applyFill="1" applyBorder="1" applyAlignment="1">
      <alignment horizontal="left" vertical="top" wrapText="1" indent="1"/>
    </xf>
    <xf numFmtId="17" fontId="15" fillId="37" borderId="17" xfId="0" applyNumberFormat="1" applyFont="1" applyFill="1" applyBorder="1" applyAlignment="1" quotePrefix="1">
      <alignment horizontal="left" vertical="top" wrapText="1" indent="1"/>
    </xf>
    <xf numFmtId="0" fontId="15" fillId="37" borderId="17" xfId="0" applyFont="1" applyFill="1" applyBorder="1" applyAlignment="1" quotePrefix="1">
      <alignment horizontal="left" vertical="top" wrapText="1" indent="1"/>
    </xf>
    <xf numFmtId="0" fontId="15" fillId="37" borderId="17" xfId="0" applyFont="1" applyFill="1" applyBorder="1" applyAlignment="1">
      <alignment horizontal="left" vertical="top" wrapText="1" indent="1"/>
    </xf>
    <xf numFmtId="0" fontId="15" fillId="37" borderId="17" xfId="0" applyFont="1" applyFill="1" applyBorder="1" applyAlignment="1">
      <alignment horizontal="right" vertical="top" wrapText="1" indent="3"/>
    </xf>
    <xf numFmtId="0" fontId="15" fillId="37" borderId="10" xfId="0" applyFont="1" applyFill="1" applyBorder="1" applyAlignment="1">
      <alignment horizontal="left" vertical="top" wrapText="1"/>
    </xf>
    <xf numFmtId="0" fontId="20" fillId="37" borderId="15" xfId="0" applyFont="1" applyFill="1" applyBorder="1" applyAlignment="1">
      <alignment horizontal="center" vertical="center" wrapText="1"/>
    </xf>
    <xf numFmtId="0" fontId="29" fillId="0" borderId="0" xfId="0" applyFont="1" applyAlignment="1">
      <alignment horizontal="left"/>
    </xf>
    <xf numFmtId="0" fontId="30" fillId="0" borderId="30" xfId="0" applyFont="1" applyBorder="1" applyAlignment="1">
      <alignment horizontal="left" vertical="center"/>
    </xf>
    <xf numFmtId="0" fontId="30" fillId="0" borderId="30" xfId="0" applyFont="1" applyBorder="1" applyAlignment="1">
      <alignment horizontal="left" vertical="center" indent="1"/>
    </xf>
    <xf numFmtId="0" fontId="15" fillId="37" borderId="17" xfId="0" applyFont="1" applyFill="1" applyBorder="1" applyAlignment="1">
      <alignment horizontal="left" vertical="center" wrapText="1" indent="1"/>
    </xf>
    <xf numFmtId="0" fontId="15" fillId="37" borderId="19" xfId="0" applyFont="1" applyFill="1" applyBorder="1" applyAlignment="1">
      <alignment horizontal="left" vertical="center" wrapText="1" indent="1"/>
    </xf>
    <xf numFmtId="0" fontId="20" fillId="37" borderId="34" xfId="0" applyFont="1" applyFill="1" applyBorder="1" applyAlignment="1">
      <alignment horizontal="left" vertical="center" wrapText="1" indent="1"/>
    </xf>
    <xf numFmtId="0" fontId="17" fillId="0" borderId="0" xfId="0" applyFont="1" applyBorder="1" applyAlignment="1">
      <alignment horizontal="left" vertical="center" indent="1"/>
    </xf>
    <xf numFmtId="0" fontId="17" fillId="0" borderId="0" xfId="0" applyFont="1" applyAlignment="1">
      <alignment horizontal="left"/>
    </xf>
    <xf numFmtId="0" fontId="15" fillId="37" borderId="19" xfId="0" applyFont="1" applyFill="1" applyBorder="1" applyAlignment="1">
      <alignment horizontal="left" vertical="top" wrapText="1" indent="1"/>
    </xf>
    <xf numFmtId="0" fontId="15" fillId="37" borderId="35" xfId="0" applyFont="1" applyFill="1" applyBorder="1" applyAlignment="1">
      <alignment horizontal="left" vertical="top" wrapText="1" indent="1"/>
    </xf>
    <xf numFmtId="1" fontId="14" fillId="34" borderId="19" xfId="55" applyNumberFormat="1" applyFont="1" applyFill="1" applyBorder="1" applyAlignment="1">
      <alignment horizontal="center"/>
    </xf>
    <xf numFmtId="0" fontId="19" fillId="0" borderId="10" xfId="0" applyFont="1" applyBorder="1" applyAlignment="1">
      <alignment horizontal="center" vertical="center"/>
    </xf>
    <xf numFmtId="0" fontId="7" fillId="0" borderId="0" xfId="0" applyFont="1" applyAlignment="1">
      <alignment horizontal="left" vertical="center" wrapText="1" indent="1"/>
    </xf>
    <xf numFmtId="1" fontId="16" fillId="35" borderId="16" xfId="0" applyNumberFormat="1" applyFont="1" applyFill="1" applyBorder="1" applyAlignment="1">
      <alignment horizontal="center" vertical="center"/>
    </xf>
    <xf numFmtId="0" fontId="15" fillId="37" borderId="35" xfId="0" applyFont="1" applyFill="1" applyBorder="1" applyAlignment="1">
      <alignment horizontal="left" vertical="center" wrapText="1" indent="1"/>
    </xf>
    <xf numFmtId="0" fontId="0" fillId="33" borderId="13" xfId="0" applyFont="1" applyFill="1" applyBorder="1" applyAlignment="1">
      <alignment horizontal="center" vertical="center" wrapText="1"/>
    </xf>
    <xf numFmtId="0" fontId="3" fillId="37" borderId="17" xfId="0" applyFont="1" applyFill="1" applyBorder="1" applyAlignment="1">
      <alignment horizontal="left" vertical="top" wrapText="1" indent="1"/>
    </xf>
    <xf numFmtId="2" fontId="14" fillId="34" borderId="13" xfId="0" applyNumberFormat="1" applyFont="1" applyFill="1" applyBorder="1" applyAlignment="1">
      <alignment horizontal="center" vertical="center"/>
    </xf>
    <xf numFmtId="2" fontId="16" fillId="35" borderId="16" xfId="0" applyNumberFormat="1" applyFont="1" applyFill="1" applyBorder="1" applyAlignment="1">
      <alignment horizontal="center" vertical="center"/>
    </xf>
    <xf numFmtId="2" fontId="16" fillId="35" borderId="25" xfId="0" applyNumberFormat="1" applyFont="1" applyFill="1" applyBorder="1" applyAlignment="1">
      <alignment horizontal="center" vertical="center"/>
    </xf>
    <xf numFmtId="0" fontId="15" fillId="37" borderId="17" xfId="0" applyFont="1" applyFill="1" applyBorder="1" applyAlignment="1">
      <alignment horizontal="left" vertical="top" wrapText="1" indent="2"/>
    </xf>
    <xf numFmtId="0" fontId="30" fillId="33" borderId="12" xfId="0" applyFont="1" applyFill="1" applyBorder="1" applyAlignment="1">
      <alignment horizontal="center" vertical="center" wrapText="1"/>
    </xf>
    <xf numFmtId="10" fontId="14" fillId="0" borderId="13" xfId="0" applyNumberFormat="1" applyFont="1" applyFill="1" applyBorder="1" applyAlignment="1">
      <alignment horizontal="center" vertical="center" wrapText="1"/>
    </xf>
    <xf numFmtId="0" fontId="15" fillId="37" borderId="15" xfId="0" applyFont="1" applyFill="1" applyBorder="1" applyAlignment="1">
      <alignment horizontal="left" vertical="center" wrapText="1" indent="1"/>
    </xf>
    <xf numFmtId="0" fontId="14" fillId="0" borderId="16" xfId="0" applyFont="1" applyFill="1" applyBorder="1" applyAlignment="1">
      <alignment horizontal="center" vertical="center" wrapText="1"/>
    </xf>
    <xf numFmtId="10" fontId="14" fillId="0" borderId="25" xfId="0" applyNumberFormat="1" applyFont="1" applyFill="1" applyBorder="1" applyAlignment="1">
      <alignment horizontal="center" vertical="center" wrapText="1"/>
    </xf>
    <xf numFmtId="9" fontId="14" fillId="34" borderId="13" xfId="55" applyFont="1" applyFill="1" applyBorder="1" applyAlignment="1">
      <alignment horizontal="center" vertical="center"/>
    </xf>
    <xf numFmtId="9" fontId="14" fillId="34" borderId="13" xfId="0" applyNumberFormat="1" applyFont="1" applyFill="1" applyBorder="1" applyAlignment="1">
      <alignment horizontal="center" vertical="center"/>
    </xf>
    <xf numFmtId="0" fontId="16" fillId="35" borderId="25" xfId="0" applyFont="1" applyFill="1" applyBorder="1" applyAlignment="1">
      <alignment horizontal="center" vertical="center"/>
    </xf>
    <xf numFmtId="0" fontId="11" fillId="0" borderId="0" xfId="0" applyFont="1" applyAlignment="1">
      <alignment horizontal="left"/>
    </xf>
    <xf numFmtId="0" fontId="11" fillId="0" borderId="0" xfId="0" applyFont="1" applyFill="1" applyAlignment="1">
      <alignment horizontal="left"/>
    </xf>
    <xf numFmtId="0" fontId="17" fillId="0" borderId="0" xfId="0" applyFont="1" applyAlignment="1">
      <alignment horizontal="right" vertical="center" indent="1"/>
    </xf>
    <xf numFmtId="0" fontId="17" fillId="0" borderId="0" xfId="0" applyFont="1" applyAlignment="1">
      <alignment horizontal="left" vertical="center"/>
    </xf>
    <xf numFmtId="0" fontId="0" fillId="0" borderId="0" xfId="0" applyBorder="1" applyAlignment="1">
      <alignment vertical="center" wrapText="1"/>
    </xf>
    <xf numFmtId="49" fontId="0" fillId="0" borderId="0" xfId="0" applyNumberFormat="1" applyFont="1" applyAlignment="1">
      <alignment/>
    </xf>
    <xf numFmtId="49" fontId="0" fillId="0" borderId="0" xfId="0" applyNumberFormat="1" applyFont="1" applyAlignment="1">
      <alignment vertical="top" wrapText="1"/>
    </xf>
    <xf numFmtId="0" fontId="0" fillId="0" borderId="0" xfId="0" applyFont="1" applyAlignment="1">
      <alignment/>
    </xf>
    <xf numFmtId="49" fontId="0" fillId="0" borderId="0" xfId="0" applyNumberFormat="1" applyFont="1" applyAlignment="1">
      <alignment vertical="top"/>
    </xf>
    <xf numFmtId="49" fontId="0" fillId="0" borderId="0" xfId="0" applyNumberFormat="1" applyAlignment="1" quotePrefix="1">
      <alignment/>
    </xf>
    <xf numFmtId="0" fontId="15" fillId="37" borderId="17" xfId="0" applyFont="1" applyFill="1" applyBorder="1" applyAlignment="1">
      <alignment horizontal="left" vertical="center" indent="1"/>
    </xf>
    <xf numFmtId="0" fontId="29" fillId="0" borderId="0" xfId="0" applyFont="1" applyAlignment="1">
      <alignment wrapText="1"/>
    </xf>
    <xf numFmtId="0" fontId="0" fillId="0" borderId="0" xfId="0" applyAlignment="1">
      <alignment vertical="center" wrapText="1"/>
    </xf>
    <xf numFmtId="0" fontId="29" fillId="0" borderId="0" xfId="0" applyFont="1" applyFill="1" applyBorder="1" applyAlignment="1">
      <alignment horizontal="left"/>
    </xf>
    <xf numFmtId="0" fontId="29" fillId="0" borderId="0" xfId="0" applyFont="1" applyFill="1" applyBorder="1" applyAlignment="1">
      <alignment horizontal="left" vertical="top"/>
    </xf>
    <xf numFmtId="0" fontId="29" fillId="0" borderId="0" xfId="0" applyFont="1" applyFill="1" applyBorder="1" applyAlignment="1">
      <alignment horizontal="left" vertical="top" indent="1"/>
    </xf>
    <xf numFmtId="0" fontId="29" fillId="0" borderId="0" xfId="0" applyFont="1" applyFill="1" applyBorder="1" applyAlignment="1">
      <alignment vertical="top"/>
    </xf>
    <xf numFmtId="0" fontId="29" fillId="0" borderId="0" xfId="0" applyFont="1" applyAlignment="1">
      <alignment/>
    </xf>
    <xf numFmtId="0" fontId="29" fillId="0" borderId="0" xfId="0" applyFont="1" applyAlignment="1">
      <alignment horizontal="left" indent="1"/>
    </xf>
    <xf numFmtId="0" fontId="29" fillId="0" borderId="0" xfId="0" applyFont="1" applyFill="1" applyAlignment="1">
      <alignment horizontal="left" vertical="top" indent="1"/>
    </xf>
    <xf numFmtId="0" fontId="29" fillId="0" borderId="0" xfId="0" applyFont="1" applyFill="1" applyAlignment="1">
      <alignment horizontal="left" vertical="center" indent="1"/>
    </xf>
    <xf numFmtId="0" fontId="0" fillId="0" borderId="0" xfId="0" applyFill="1" applyAlignment="1">
      <alignment vertical="center"/>
    </xf>
    <xf numFmtId="0" fontId="0" fillId="0" borderId="0" xfId="0" applyFont="1" applyFill="1" applyAlignment="1">
      <alignment horizontal="left" vertical="top" wrapText="1"/>
    </xf>
    <xf numFmtId="0" fontId="19" fillId="0" borderId="0" xfId="0" applyFont="1" applyFill="1" applyBorder="1" applyAlignment="1">
      <alignment horizontal="left" vertical="top" indent="1"/>
    </xf>
    <xf numFmtId="0" fontId="0" fillId="0" borderId="0" xfId="0" applyFill="1" applyBorder="1" applyAlignment="1">
      <alignment vertical="top" wrapText="1"/>
    </xf>
    <xf numFmtId="0" fontId="29" fillId="0" borderId="0" xfId="0" applyFont="1" applyFill="1" applyAlignment="1">
      <alignment horizontal="left" vertical="center" indent="2"/>
    </xf>
    <xf numFmtId="0" fontId="29" fillId="0" borderId="0" xfId="0" applyFont="1" applyFill="1" applyAlignment="1">
      <alignment vertical="center"/>
    </xf>
    <xf numFmtId="0" fontId="29" fillId="0" borderId="0" xfId="0" applyFont="1" applyFill="1" applyAlignment="1">
      <alignment horizontal="left" indent="1"/>
    </xf>
    <xf numFmtId="0" fontId="29" fillId="0" borderId="0" xfId="0" applyFont="1" applyFill="1" applyAlignment="1">
      <alignment/>
    </xf>
    <xf numFmtId="0" fontId="29" fillId="0" borderId="0" xfId="0" applyFont="1" applyAlignment="1">
      <alignment horizontal="left" vertical="top" indent="1"/>
    </xf>
    <xf numFmtId="0" fontId="29" fillId="0" borderId="0" xfId="0" applyFont="1" applyFill="1" applyAlignment="1">
      <alignment horizontal="left" vertical="top" indent="1"/>
    </xf>
    <xf numFmtId="0" fontId="29" fillId="0" borderId="0" xfId="0" applyFont="1" applyFill="1" applyAlignment="1">
      <alignment horizontal="left" vertical="center" indent="2"/>
    </xf>
    <xf numFmtId="0" fontId="29" fillId="0" borderId="0" xfId="0" applyFont="1" applyFill="1" applyAlignment="1">
      <alignment horizontal="left" vertical="center" indent="1"/>
    </xf>
    <xf numFmtId="0" fontId="29" fillId="0" borderId="0" xfId="0" applyFont="1" applyAlignment="1">
      <alignment horizontal="left" vertical="center" wrapText="1" indent="2"/>
    </xf>
    <xf numFmtId="14" fontId="29" fillId="0" borderId="0" xfId="0" applyNumberFormat="1" applyFont="1" applyAlignment="1">
      <alignment horizontal="left" vertical="center" wrapText="1" indent="2"/>
    </xf>
    <xf numFmtId="0" fontId="17" fillId="33" borderId="19" xfId="0" applyFont="1" applyFill="1" applyBorder="1" applyAlignment="1">
      <alignment horizontal="left" vertical="center" wrapText="1" indent="1"/>
    </xf>
    <xf numFmtId="0" fontId="17" fillId="33" borderId="35" xfId="0" applyFont="1" applyFill="1" applyBorder="1" applyAlignment="1">
      <alignment horizontal="left" vertical="center" indent="1"/>
    </xf>
    <xf numFmtId="0" fontId="26" fillId="0" borderId="0" xfId="0" applyFont="1" applyAlignment="1">
      <alignment vertical="center"/>
    </xf>
    <xf numFmtId="0" fontId="26" fillId="0" borderId="0" xfId="0" applyFont="1" applyAlignment="1">
      <alignment horizontal="left" vertical="center" wrapText="1" indent="1"/>
    </xf>
    <xf numFmtId="0" fontId="26" fillId="0" borderId="0" xfId="0" applyFont="1" applyAlignment="1">
      <alignment horizontal="left" vertical="center" indent="1"/>
    </xf>
    <xf numFmtId="0" fontId="28" fillId="0" borderId="0" xfId="0" applyFont="1" applyAlignment="1">
      <alignment horizontal="left" vertical="center" wrapText="1" indent="1"/>
    </xf>
    <xf numFmtId="0" fontId="3" fillId="33" borderId="14" xfId="0" applyFont="1" applyFill="1" applyBorder="1" applyAlignment="1">
      <alignment horizontal="right" vertical="center" wrapText="1" indent="1"/>
    </xf>
    <xf numFmtId="0" fontId="0" fillId="0" borderId="32" xfId="0" applyBorder="1" applyAlignment="1">
      <alignment horizontal="right" vertical="center" indent="1"/>
    </xf>
    <xf numFmtId="0" fontId="0" fillId="0" borderId="36" xfId="0" applyBorder="1" applyAlignment="1">
      <alignment horizontal="right" vertical="center" indent="1"/>
    </xf>
    <xf numFmtId="0" fontId="20" fillId="33" borderId="14" xfId="0" applyFont="1" applyFill="1" applyBorder="1" applyAlignment="1">
      <alignment horizontal="right" vertical="center" wrapText="1" indent="1"/>
    </xf>
    <xf numFmtId="0" fontId="20" fillId="33" borderId="32" xfId="0" applyFont="1" applyFill="1" applyBorder="1" applyAlignment="1">
      <alignment horizontal="right" vertical="center" wrapText="1" indent="1"/>
    </xf>
    <xf numFmtId="0" fontId="20" fillId="0" borderId="32" xfId="0" applyFont="1" applyBorder="1" applyAlignment="1">
      <alignment horizontal="right" vertical="center" indent="1"/>
    </xf>
    <xf numFmtId="0" fontId="3" fillId="37" borderId="37" xfId="0" applyFont="1" applyFill="1" applyBorder="1" applyAlignment="1">
      <alignment horizontal="left" vertical="center" wrapText="1" indent="1"/>
    </xf>
    <xf numFmtId="0" fontId="0" fillId="37" borderId="38" xfId="0" applyFill="1" applyBorder="1" applyAlignment="1">
      <alignment horizontal="left" vertical="center" wrapText="1" indent="1"/>
    </xf>
    <xf numFmtId="0" fontId="3" fillId="37" borderId="39" xfId="0" applyFont="1" applyFill="1" applyBorder="1" applyAlignment="1">
      <alignment horizontal="left" vertical="center" wrapText="1" indent="1"/>
    </xf>
    <xf numFmtId="0" fontId="0" fillId="37" borderId="40" xfId="0" applyFill="1" applyBorder="1" applyAlignment="1">
      <alignment horizontal="left" vertical="center" wrapText="1" indent="1"/>
    </xf>
    <xf numFmtId="0" fontId="3"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20" fillId="34" borderId="20" xfId="0" applyFont="1" applyFill="1" applyBorder="1" applyAlignment="1" quotePrefix="1">
      <alignment horizontal="center" vertical="center" wrapText="1"/>
    </xf>
    <xf numFmtId="0" fontId="20" fillId="34" borderId="32" xfId="0" applyFont="1" applyFill="1" applyBorder="1" applyAlignment="1" quotePrefix="1">
      <alignment horizontal="center" vertical="center" wrapText="1"/>
    </xf>
    <xf numFmtId="0" fontId="0" fillId="0" borderId="36" xfId="0" applyBorder="1" applyAlignment="1">
      <alignment horizontal="center" vertical="center" wrapText="1"/>
    </xf>
    <xf numFmtId="0" fontId="20" fillId="0" borderId="19" xfId="0" applyFont="1" applyBorder="1" applyAlignment="1" quotePrefix="1">
      <alignment horizontal="center" vertical="center" wrapText="1"/>
    </xf>
    <xf numFmtId="0" fontId="20" fillId="0" borderId="41" xfId="0" applyFont="1" applyBorder="1" applyAlignment="1" quotePrefix="1">
      <alignment horizontal="center" vertical="center" wrapText="1"/>
    </xf>
    <xf numFmtId="0" fontId="0" fillId="0" borderId="35" xfId="0" applyBorder="1" applyAlignment="1">
      <alignment horizontal="center" vertical="center" wrapText="1"/>
    </xf>
    <xf numFmtId="0" fontId="0" fillId="0" borderId="42" xfId="0" applyBorder="1" applyAlignment="1">
      <alignment horizontal="center" vertical="center" wrapText="1"/>
    </xf>
    <xf numFmtId="0" fontId="20" fillId="37" borderId="33" xfId="0" applyFont="1" applyFill="1" applyBorder="1" applyAlignment="1">
      <alignment horizontal="center" vertical="center" wrapText="1"/>
    </xf>
    <xf numFmtId="0" fontId="0" fillId="0" borderId="43" xfId="0" applyBorder="1" applyAlignment="1">
      <alignment horizontal="center" vertical="center" wrapText="1"/>
    </xf>
    <xf numFmtId="0" fontId="20" fillId="37" borderId="10" xfId="0" applyFont="1" applyFill="1" applyBorder="1" applyAlignment="1">
      <alignment horizontal="center" vertical="center" wrapText="1"/>
    </xf>
    <xf numFmtId="0" fontId="0" fillId="37" borderId="10" xfId="0" applyFill="1" applyBorder="1" applyAlignment="1">
      <alignment horizontal="center" vertical="center" wrapText="1"/>
    </xf>
    <xf numFmtId="0" fontId="20" fillId="33" borderId="44" xfId="0" applyFont="1" applyFill="1" applyBorder="1" applyAlignment="1">
      <alignment horizontal="center" vertical="center" wrapText="1"/>
    </xf>
    <xf numFmtId="0" fontId="20" fillId="33" borderId="45" xfId="0" applyFont="1" applyFill="1" applyBorder="1" applyAlignment="1">
      <alignment horizontal="center" vertical="center" wrapText="1"/>
    </xf>
    <xf numFmtId="0" fontId="20" fillId="33" borderId="46" xfId="0" applyFont="1" applyFill="1" applyBorder="1" applyAlignment="1">
      <alignment horizontal="center" vertical="center" wrapText="1"/>
    </xf>
    <xf numFmtId="0" fontId="20" fillId="33" borderId="23" xfId="0" applyFont="1" applyFill="1" applyBorder="1" applyAlignment="1">
      <alignment horizontal="center" vertical="center" wrapText="1"/>
    </xf>
    <xf numFmtId="0" fontId="0" fillId="0" borderId="47" xfId="0" applyFont="1" applyBorder="1" applyAlignment="1">
      <alignment horizontal="center" wrapText="1"/>
    </xf>
    <xf numFmtId="0" fontId="20" fillId="0" borderId="39" xfId="0" applyFont="1" applyBorder="1" applyAlignment="1">
      <alignment horizontal="center" wrapText="1"/>
    </xf>
    <xf numFmtId="0" fontId="0" fillId="0" borderId="40" xfId="0" applyFont="1" applyBorder="1" applyAlignment="1">
      <alignment horizontal="center" wrapText="1"/>
    </xf>
    <xf numFmtId="0" fontId="20" fillId="33" borderId="19" xfId="0" applyFont="1" applyFill="1" applyBorder="1" applyAlignment="1">
      <alignment horizontal="center" vertical="center" wrapText="1"/>
    </xf>
    <xf numFmtId="0" fontId="20" fillId="33" borderId="41" xfId="0" applyFont="1" applyFill="1" applyBorder="1" applyAlignment="1">
      <alignment horizontal="center" vertical="center" wrapText="1"/>
    </xf>
    <xf numFmtId="0" fontId="20" fillId="33" borderId="48" xfId="0" applyFont="1" applyFill="1" applyBorder="1" applyAlignment="1">
      <alignment horizontal="center" vertical="center" wrapText="1"/>
    </xf>
    <xf numFmtId="0" fontId="0" fillId="0" borderId="47" xfId="0" applyFont="1" applyBorder="1" applyAlignment="1">
      <alignment horizontal="center"/>
    </xf>
    <xf numFmtId="0" fontId="20" fillId="0" borderId="49" xfId="0" applyFont="1" applyBorder="1" applyAlignment="1">
      <alignment horizontal="center"/>
    </xf>
    <xf numFmtId="0" fontId="0" fillId="0" borderId="40" xfId="0" applyFont="1" applyBorder="1" applyAlignment="1">
      <alignment horizontal="center"/>
    </xf>
    <xf numFmtId="0" fontId="15" fillId="33" borderId="11" xfId="0" applyFont="1" applyFill="1" applyBorder="1" applyAlignment="1">
      <alignment horizontal="center" vertical="center" wrapText="1"/>
    </xf>
    <xf numFmtId="0" fontId="15" fillId="33" borderId="12" xfId="0" applyFont="1" applyFill="1" applyBorder="1" applyAlignment="1">
      <alignment horizontal="center" vertical="center" wrapText="1"/>
    </xf>
    <xf numFmtId="2" fontId="3" fillId="37" borderId="37" xfId="0" applyNumberFormat="1" applyFont="1" applyFill="1" applyBorder="1" applyAlignment="1">
      <alignment horizontal="left" vertical="top" wrapText="1" indent="1"/>
    </xf>
    <xf numFmtId="0" fontId="0" fillId="37" borderId="38" xfId="0" applyFill="1" applyBorder="1" applyAlignment="1">
      <alignment horizontal="left" vertical="top" wrapText="1" indent="1"/>
    </xf>
    <xf numFmtId="2" fontId="3" fillId="37" borderId="24" xfId="0" applyNumberFormat="1" applyFont="1" applyFill="1" applyBorder="1" applyAlignment="1">
      <alignment horizontal="left" vertical="top" wrapText="1" indent="1"/>
    </xf>
    <xf numFmtId="0" fontId="0" fillId="37" borderId="50" xfId="0" applyFill="1" applyBorder="1" applyAlignment="1">
      <alignment horizontal="left" vertical="top" wrapText="1" indent="1"/>
    </xf>
    <xf numFmtId="2" fontId="3" fillId="37" borderId="39" xfId="0" applyNumberFormat="1" applyFont="1" applyFill="1" applyBorder="1" applyAlignment="1">
      <alignment horizontal="left" vertical="top" wrapText="1" indent="1"/>
    </xf>
    <xf numFmtId="0" fontId="0" fillId="37" borderId="40" xfId="0" applyFill="1" applyBorder="1" applyAlignment="1">
      <alignment horizontal="left" vertical="top" wrapText="1" indent="1"/>
    </xf>
    <xf numFmtId="0" fontId="3" fillId="33" borderId="23" xfId="0" applyFont="1" applyFill="1" applyBorder="1" applyAlignment="1">
      <alignment horizontal="left" vertical="center" wrapText="1" indent="1"/>
    </xf>
    <xf numFmtId="0" fontId="0" fillId="0" borderId="47" xfId="0" applyBorder="1" applyAlignment="1">
      <alignment horizontal="left" indent="1"/>
    </xf>
    <xf numFmtId="0" fontId="0" fillId="0" borderId="39" xfId="0" applyBorder="1" applyAlignment="1">
      <alignment horizontal="left" indent="1"/>
    </xf>
    <xf numFmtId="0" fontId="0" fillId="0" borderId="40" xfId="0" applyBorder="1" applyAlignment="1">
      <alignment horizontal="left" indent="1"/>
    </xf>
    <xf numFmtId="0" fontId="3" fillId="33" borderId="48" xfId="0" applyFont="1" applyFill="1" applyBorder="1" applyAlignment="1">
      <alignment horizontal="left" vertical="center" wrapText="1" indent="1"/>
    </xf>
    <xf numFmtId="0" fontId="0" fillId="0" borderId="49" xfId="0" applyBorder="1" applyAlignment="1">
      <alignment horizontal="left" indent="1"/>
    </xf>
    <xf numFmtId="0" fontId="3" fillId="33" borderId="26" xfId="0" applyFont="1" applyFill="1" applyBorder="1" applyAlignment="1">
      <alignment horizontal="left" vertical="center" wrapText="1" indent="1"/>
    </xf>
    <xf numFmtId="0" fontId="0" fillId="0" borderId="11" xfId="0" applyBorder="1" applyAlignment="1">
      <alignment horizontal="left" indent="1"/>
    </xf>
    <xf numFmtId="0" fontId="0" fillId="0" borderId="17" xfId="0" applyBorder="1" applyAlignment="1">
      <alignment horizontal="left" indent="1"/>
    </xf>
    <xf numFmtId="0" fontId="0" fillId="0" borderId="10" xfId="0" applyBorder="1" applyAlignment="1">
      <alignment horizontal="left" indent="1"/>
    </xf>
    <xf numFmtId="0" fontId="20" fillId="33" borderId="15" xfId="0" applyFont="1" applyFill="1" applyBorder="1" applyAlignment="1">
      <alignment horizontal="right" vertical="center" wrapText="1" indent="1"/>
    </xf>
    <xf numFmtId="0" fontId="0" fillId="0" borderId="16" xfId="0" applyBorder="1" applyAlignment="1">
      <alignment horizontal="right" vertical="center" wrapText="1" indent="1"/>
    </xf>
    <xf numFmtId="0" fontId="29" fillId="0" borderId="0" xfId="0" applyFont="1" applyAlignment="1">
      <alignment horizontal="left" vertical="top" wrapText="1" indent="1"/>
    </xf>
    <xf numFmtId="0" fontId="29" fillId="0" borderId="0" xfId="0" applyFont="1" applyAlignment="1">
      <alignment horizontal="left" vertical="top" wrapText="1" indent="1"/>
    </xf>
    <xf numFmtId="0" fontId="0" fillId="0" borderId="0" xfId="0" applyAlignment="1">
      <alignment horizontal="left" vertical="top" wrapText="1" inden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26" xfId="0" applyFont="1" applyFill="1" applyBorder="1" applyAlignment="1">
      <alignment horizontal="left" vertical="center" wrapText="1" indent="1"/>
    </xf>
    <xf numFmtId="0" fontId="20" fillId="0" borderId="17" xfId="0" applyFont="1" applyBorder="1" applyAlignment="1">
      <alignment horizontal="left" indent="1"/>
    </xf>
    <xf numFmtId="0" fontId="20" fillId="37" borderId="17" xfId="0" applyFont="1" applyFill="1" applyBorder="1" applyAlignment="1">
      <alignment horizontal="left" vertical="center" wrapText="1" indent="1"/>
    </xf>
    <xf numFmtId="0" fontId="0" fillId="37" borderId="10" xfId="0" applyFill="1" applyBorder="1" applyAlignment="1">
      <alignment horizontal="left" vertical="center" wrapText="1" indent="1"/>
    </xf>
    <xf numFmtId="0" fontId="20" fillId="0" borderId="51" xfId="0" applyFont="1" applyBorder="1" applyAlignment="1" quotePrefix="1">
      <alignment horizontal="center" vertical="center" wrapText="1"/>
    </xf>
    <xf numFmtId="0" fontId="20" fillId="0" borderId="52" xfId="0" applyFont="1" applyBorder="1" applyAlignment="1" quotePrefix="1">
      <alignment horizontal="center" vertical="center" wrapText="1"/>
    </xf>
    <xf numFmtId="0" fontId="0" fillId="0" borderId="53" xfId="0" applyBorder="1" applyAlignment="1">
      <alignment horizontal="center" vertical="center" wrapText="1"/>
    </xf>
    <xf numFmtId="0" fontId="0" fillId="0" borderId="49"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38" xfId="0" applyBorder="1" applyAlignment="1">
      <alignment horizontal="center" vertical="center" wrapText="1"/>
    </xf>
    <xf numFmtId="0" fontId="20" fillId="0" borderId="49" xfId="0" applyFont="1" applyBorder="1" applyAlignment="1">
      <alignment horizontal="center" vertical="center" wrapText="1"/>
    </xf>
    <xf numFmtId="0" fontId="20" fillId="0" borderId="54" xfId="0" applyFont="1" applyBorder="1" applyAlignment="1">
      <alignment horizontal="center" vertical="center" wrapText="1"/>
    </xf>
    <xf numFmtId="0" fontId="0" fillId="0" borderId="40" xfId="0" applyBorder="1" applyAlignment="1">
      <alignment horizontal="center" vertical="center" wrapText="1"/>
    </xf>
    <xf numFmtId="0" fontId="15" fillId="33" borderId="15" xfId="0" applyFont="1" applyFill="1" applyBorder="1" applyAlignment="1">
      <alignment horizontal="left" vertical="center" wrapText="1" indent="1"/>
    </xf>
    <xf numFmtId="0" fontId="15" fillId="33" borderId="16" xfId="0" applyFont="1" applyFill="1" applyBorder="1" applyAlignment="1">
      <alignment horizontal="left" vertical="center" wrapText="1" indent="1"/>
    </xf>
    <xf numFmtId="0" fontId="15" fillId="37" borderId="17" xfId="0" applyFont="1" applyFill="1" applyBorder="1" applyAlignment="1">
      <alignment horizontal="left" vertical="center" wrapText="1" indent="1"/>
    </xf>
    <xf numFmtId="0" fontId="15" fillId="37" borderId="10" xfId="0" applyFont="1" applyFill="1" applyBorder="1" applyAlignment="1">
      <alignment horizontal="left" vertical="center" wrapText="1" indent="1"/>
    </xf>
    <xf numFmtId="0" fontId="20" fillId="0" borderId="10" xfId="0" applyFont="1" applyBorder="1" applyAlignment="1" quotePrefix="1">
      <alignment horizontal="center" vertical="center" wrapText="1"/>
    </xf>
    <xf numFmtId="0" fontId="0" fillId="0" borderId="10" xfId="0" applyBorder="1" applyAlignment="1">
      <alignment horizontal="center" vertical="center" wrapText="1"/>
    </xf>
    <xf numFmtId="0" fontId="15" fillId="33" borderId="44"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20" fillId="33" borderId="23" xfId="0" applyFont="1" applyFill="1" applyBorder="1" applyAlignment="1">
      <alignment horizontal="left" vertical="center" wrapText="1" indent="1"/>
    </xf>
    <xf numFmtId="0" fontId="20" fillId="0" borderId="39" xfId="0" applyFont="1" applyBorder="1" applyAlignment="1">
      <alignment horizontal="left" indent="1"/>
    </xf>
    <xf numFmtId="0" fontId="0" fillId="0" borderId="36" xfId="0" applyBorder="1" applyAlignment="1">
      <alignment horizontal="right" vertical="center" wrapText="1" indent="1"/>
    </xf>
    <xf numFmtId="0" fontId="15" fillId="33" borderId="23" xfId="0" applyFont="1" applyFill="1" applyBorder="1" applyAlignment="1">
      <alignment horizontal="left" vertical="center" wrapText="1" indent="1"/>
    </xf>
    <xf numFmtId="0" fontId="15" fillId="33" borderId="39" xfId="0" applyFont="1" applyFill="1" applyBorder="1" applyAlignment="1">
      <alignment horizontal="left" vertical="center" wrapText="1" indent="1"/>
    </xf>
    <xf numFmtId="0" fontId="20" fillId="37" borderId="33" xfId="0" applyFont="1" applyFill="1" applyBorder="1" applyAlignment="1">
      <alignment horizontal="left" vertical="center" wrapText="1" indent="1"/>
    </xf>
    <xf numFmtId="0" fontId="0" fillId="37" borderId="35" xfId="0" applyFill="1" applyBorder="1" applyAlignment="1">
      <alignment horizontal="left" vertical="center" wrapText="1" indent="1"/>
    </xf>
    <xf numFmtId="0" fontId="20" fillId="33" borderId="10" xfId="0" applyFont="1" applyFill="1" applyBorder="1" applyAlignment="1">
      <alignment horizontal="center" vertical="center" wrapText="1"/>
    </xf>
    <xf numFmtId="0" fontId="0" fillId="0" borderId="13" xfId="0" applyBorder="1" applyAlignment="1">
      <alignment horizontal="center" vertical="center" wrapText="1"/>
    </xf>
    <xf numFmtId="0" fontId="20" fillId="34" borderId="16" xfId="0" applyFont="1" applyFill="1" applyBorder="1" applyAlignment="1" quotePrefix="1">
      <alignment horizontal="center" vertical="center" wrapText="1"/>
    </xf>
    <xf numFmtId="0" fontId="0" fillId="0" borderId="25" xfId="0" applyBorder="1" applyAlignment="1">
      <alignment horizontal="center" vertical="center" wrapText="1"/>
    </xf>
    <xf numFmtId="0" fontId="0" fillId="0" borderId="11" xfId="0" applyFont="1" applyBorder="1" applyAlignment="1">
      <alignment horizontal="left" indent="1"/>
    </xf>
    <xf numFmtId="0" fontId="0" fillId="0" borderId="10" xfId="0" applyFont="1" applyBorder="1" applyAlignment="1">
      <alignment horizontal="left" indent="1"/>
    </xf>
    <xf numFmtId="0" fontId="0" fillId="37" borderId="10" xfId="0" applyFont="1" applyFill="1" applyBorder="1" applyAlignment="1">
      <alignment horizontal="left" vertical="center" wrapText="1" indent="1"/>
    </xf>
    <xf numFmtId="0" fontId="15" fillId="33" borderId="26" xfId="0" applyFont="1" applyFill="1" applyBorder="1" applyAlignment="1">
      <alignment horizontal="left" vertical="center" wrapText="1" indent="1"/>
    </xf>
    <xf numFmtId="0" fontId="0" fillId="33" borderId="17" xfId="0" applyFill="1" applyBorder="1" applyAlignment="1">
      <alignment horizontal="left" wrapText="1" indent="1"/>
    </xf>
    <xf numFmtId="0" fontId="0" fillId="0" borderId="16" xfId="0" applyBorder="1" applyAlignment="1">
      <alignment horizontal="center" vertical="center" wrapText="1"/>
    </xf>
    <xf numFmtId="0" fontId="29" fillId="0" borderId="0" xfId="0" applyFont="1" applyAlignment="1">
      <alignment horizontal="left" vertical="center" wrapText="1" indent="1"/>
    </xf>
    <xf numFmtId="0" fontId="0" fillId="0" borderId="0" xfId="0" applyAlignment="1">
      <alignment horizontal="left" vertical="center" wrapText="1" indent="1"/>
    </xf>
    <xf numFmtId="0" fontId="0" fillId="0" borderId="16" xfId="0" applyBorder="1" applyAlignment="1">
      <alignment horizontal="left" vertical="center" wrapText="1" indent="1"/>
    </xf>
    <xf numFmtId="0" fontId="30" fillId="0" borderId="30" xfId="0" applyFont="1" applyBorder="1" applyAlignment="1">
      <alignment horizontal="center" vertical="center"/>
    </xf>
    <xf numFmtId="0" fontId="3" fillId="0" borderId="57" xfId="0" applyFont="1" applyBorder="1" applyAlignment="1">
      <alignment horizontal="center" vertical="center"/>
    </xf>
    <xf numFmtId="0" fontId="29" fillId="0" borderId="31" xfId="0" applyFont="1" applyFill="1" applyBorder="1" applyAlignment="1">
      <alignment horizontal="left" vertical="center" wrapText="1" indent="1"/>
    </xf>
    <xf numFmtId="0" fontId="0" fillId="0" borderId="58" xfId="0" applyFill="1" applyBorder="1" applyAlignment="1">
      <alignment horizontal="left" vertical="center" wrapText="1" indent="1"/>
    </xf>
    <xf numFmtId="0" fontId="20" fillId="37" borderId="37" xfId="0" applyFont="1" applyFill="1" applyBorder="1" applyAlignment="1">
      <alignment horizontal="left" vertical="center" wrapText="1" indent="1"/>
    </xf>
    <xf numFmtId="0" fontId="0" fillId="0" borderId="31" xfId="0" applyFill="1" applyBorder="1" applyAlignment="1">
      <alignment horizontal="left" vertical="center" wrapText="1" indent="1"/>
    </xf>
    <xf numFmtId="0" fontId="3" fillId="0" borderId="30" xfId="0" applyFont="1" applyBorder="1" applyAlignment="1">
      <alignment horizontal="center" vertical="center"/>
    </xf>
    <xf numFmtId="0" fontId="29" fillId="0" borderId="0" xfId="0" applyFont="1" applyBorder="1" applyAlignment="1">
      <alignment horizontal="left" vertical="center" indent="1"/>
    </xf>
    <xf numFmtId="0" fontId="0" fillId="0" borderId="50" xfId="0" applyBorder="1" applyAlignment="1">
      <alignment horizontal="left" vertical="center" inden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10" xfId="0" applyBorder="1" applyAlignment="1">
      <alignment/>
    </xf>
    <xf numFmtId="0" fontId="0" fillId="0" borderId="0" xfId="0" applyAlignment="1">
      <alignment horizontal="center" vertical="center" wrapText="1"/>
    </xf>
    <xf numFmtId="0" fontId="0" fillId="0" borderId="59" xfId="0" applyBorder="1" applyAlignment="1">
      <alignment horizontal="center" vertical="center" wrapText="1"/>
    </xf>
    <xf numFmtId="0" fontId="29" fillId="0" borderId="0" xfId="0" applyFont="1" applyAlignment="1">
      <alignment horizontal="left" vertical="center" indent="1"/>
    </xf>
    <xf numFmtId="0" fontId="0" fillId="0" borderId="0" xfId="0" applyAlignment="1">
      <alignment horizontal="left" vertical="center" indent="1"/>
    </xf>
    <xf numFmtId="0" fontId="15" fillId="33" borderId="26" xfId="0" applyFont="1" applyFill="1" applyBorder="1" applyAlignment="1">
      <alignment horizontal="center" vertical="center" wrapText="1"/>
    </xf>
    <xf numFmtId="0" fontId="0" fillId="33" borderId="17" xfId="0" applyFill="1" applyBorder="1" applyAlignment="1">
      <alignment horizontal="center" vertical="center" wrapText="1"/>
    </xf>
    <xf numFmtId="0" fontId="0" fillId="0" borderId="17" xfId="0" applyBorder="1" applyAlignment="1">
      <alignment vertical="center"/>
    </xf>
    <xf numFmtId="0" fontId="15" fillId="37" borderId="10" xfId="0" applyFont="1" applyFill="1" applyBorder="1" applyAlignment="1">
      <alignment horizontal="center" vertical="center" wrapText="1"/>
    </xf>
    <xf numFmtId="0" fontId="0" fillId="0" borderId="56" xfId="0" applyBorder="1" applyAlignment="1">
      <alignment horizontal="center" vertical="center" wrapText="1"/>
    </xf>
    <xf numFmtId="0" fontId="20" fillId="37" borderId="19" xfId="0" applyFont="1" applyFill="1" applyBorder="1" applyAlignment="1">
      <alignment horizontal="center" vertical="center" wrapText="1"/>
    </xf>
    <xf numFmtId="0" fontId="20" fillId="37" borderId="41" xfId="0" applyFont="1" applyFill="1" applyBorder="1" applyAlignment="1">
      <alignment horizontal="center" vertical="center" wrapText="1"/>
    </xf>
    <xf numFmtId="0" fontId="20" fillId="37" borderId="35" xfId="0" applyFont="1" applyFill="1" applyBorder="1" applyAlignment="1">
      <alignment horizontal="center" vertical="center" wrapText="1"/>
    </xf>
    <xf numFmtId="0" fontId="20" fillId="33" borderId="35"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0" fillId="0" borderId="60" xfId="0" applyBorder="1" applyAlignment="1">
      <alignment horizontal="center" vertical="center" wrapText="1"/>
    </xf>
    <xf numFmtId="0" fontId="20" fillId="0" borderId="35" xfId="0" applyFont="1" applyBorder="1" applyAlignment="1" quotePrefix="1">
      <alignment horizontal="center" vertical="center" wrapText="1"/>
    </xf>
    <xf numFmtId="0" fontId="15" fillId="37" borderId="19" xfId="0" applyFont="1" applyFill="1" applyBorder="1" applyAlignment="1">
      <alignment horizontal="center" vertical="center" wrapText="1"/>
    </xf>
    <xf numFmtId="0" fontId="15" fillId="37" borderId="35" xfId="0" applyFont="1" applyFill="1" applyBorder="1" applyAlignment="1">
      <alignment horizontal="center" vertical="center" wrapText="1"/>
    </xf>
    <xf numFmtId="0" fontId="20" fillId="34" borderId="36" xfId="0" applyFont="1" applyFill="1" applyBorder="1" applyAlignment="1" quotePrefix="1">
      <alignment horizontal="center" vertical="center" wrapText="1"/>
    </xf>
    <xf numFmtId="0" fontId="20" fillId="0" borderId="20" xfId="0" applyFont="1" applyFill="1" applyBorder="1" applyAlignment="1" quotePrefix="1">
      <alignment horizontal="center" vertical="center" wrapText="1"/>
    </xf>
    <xf numFmtId="0" fontId="20" fillId="0" borderId="12" xfId="0" applyFont="1" applyBorder="1" applyAlignment="1">
      <alignment/>
    </xf>
    <xf numFmtId="0" fontId="20" fillId="0" borderId="10" xfId="0" applyFont="1" applyBorder="1" applyAlignment="1">
      <alignment/>
    </xf>
    <xf numFmtId="0" fontId="20" fillId="0" borderId="19" xfId="0" applyFont="1" applyBorder="1" applyAlignment="1">
      <alignment/>
    </xf>
    <xf numFmtId="0" fontId="20" fillId="0" borderId="13" xfId="0" applyFont="1" applyBorder="1" applyAlignment="1">
      <alignment/>
    </xf>
    <xf numFmtId="0" fontId="0" fillId="0" borderId="32" xfId="0" applyFill="1" applyBorder="1" applyAlignment="1">
      <alignment horizontal="center" vertical="center" wrapText="1"/>
    </xf>
    <xf numFmtId="0" fontId="0" fillId="0" borderId="43" xfId="0" applyFill="1" applyBorder="1" applyAlignment="1">
      <alignment horizontal="center" vertical="center" wrapText="1"/>
    </xf>
    <xf numFmtId="0" fontId="20" fillId="34" borderId="20" xfId="0" applyFont="1" applyFill="1" applyBorder="1" applyAlignment="1" quotePrefix="1">
      <alignment horizontal="left" vertical="center" wrapText="1" indent="1"/>
    </xf>
    <xf numFmtId="0" fontId="0" fillId="0" borderId="43" xfId="0" applyBorder="1" applyAlignment="1">
      <alignment horizontal="left" indent="1"/>
    </xf>
    <xf numFmtId="0" fontId="15" fillId="33" borderId="61" xfId="0" applyFont="1" applyFill="1" applyBorder="1" applyAlignment="1">
      <alignment horizontal="left" vertical="center" wrapText="1" indent="2"/>
    </xf>
    <xf numFmtId="0" fontId="15" fillId="33" borderId="62" xfId="0" applyFont="1" applyFill="1" applyBorder="1" applyAlignment="1">
      <alignment horizontal="left" vertical="center" wrapText="1" indent="2"/>
    </xf>
    <xf numFmtId="0" fontId="15" fillId="33" borderId="63" xfId="0" applyFont="1" applyFill="1" applyBorder="1" applyAlignment="1">
      <alignment horizontal="left" vertical="center" wrapText="1" indent="2"/>
    </xf>
    <xf numFmtId="0" fontId="3" fillId="0" borderId="11" xfId="0" applyFont="1" applyBorder="1" applyAlignment="1">
      <alignment horizontal="center" vertical="center" wrapText="1"/>
    </xf>
    <xf numFmtId="0" fontId="32"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wrapText="1"/>
    </xf>
    <xf numFmtId="0" fontId="20" fillId="34" borderId="19" xfId="0" applyFont="1" applyFill="1" applyBorder="1" applyAlignment="1" quotePrefix="1">
      <alignment horizontal="left" vertical="center" wrapText="1" indent="1"/>
    </xf>
    <xf numFmtId="0" fontId="0" fillId="0" borderId="42" xfId="0" applyBorder="1" applyAlignment="1">
      <alignment horizontal="left" indent="1"/>
    </xf>
    <xf numFmtId="0" fontId="20" fillId="0" borderId="56"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52" xfId="0" applyBorder="1" applyAlignment="1">
      <alignment horizontal="center" vertical="center" wrapText="1"/>
    </xf>
    <xf numFmtId="0" fontId="15" fillId="33" borderId="45" xfId="0" applyFont="1" applyFill="1" applyBorder="1" applyAlignment="1">
      <alignment horizontal="center" vertical="center" wrapText="1"/>
    </xf>
    <xf numFmtId="0" fontId="0" fillId="0" borderId="46" xfId="0" applyFont="1" applyBorder="1" applyAlignment="1">
      <alignment horizontal="center" vertical="center" wrapText="1"/>
    </xf>
    <xf numFmtId="0" fontId="3" fillId="33" borderId="17" xfId="0" applyFont="1" applyFill="1" applyBorder="1" applyAlignment="1">
      <alignment horizontal="left" indent="1"/>
    </xf>
    <xf numFmtId="0" fontId="20" fillId="0" borderId="32" xfId="0" applyFont="1" applyFill="1" applyBorder="1" applyAlignment="1" quotePrefix="1">
      <alignment horizontal="center" vertical="center" wrapText="1"/>
    </xf>
    <xf numFmtId="9" fontId="20" fillId="0" borderId="20" xfId="0" applyNumberFormat="1" applyFont="1" applyFill="1" applyBorder="1" applyAlignment="1" quotePrefix="1">
      <alignment horizontal="center" vertical="center" wrapText="1"/>
    </xf>
    <xf numFmtId="0" fontId="20" fillId="33" borderId="61" xfId="0" applyFont="1" applyFill="1" applyBorder="1" applyAlignment="1">
      <alignment horizontal="left" vertical="center" wrapText="1" indent="1"/>
    </xf>
    <xf numFmtId="0" fontId="20" fillId="0" borderId="63" xfId="0" applyFont="1" applyBorder="1" applyAlignment="1">
      <alignment horizontal="left" indent="1"/>
    </xf>
    <xf numFmtId="0" fontId="15" fillId="37" borderId="10" xfId="0" applyFont="1" applyFill="1" applyBorder="1" applyAlignment="1">
      <alignment horizontal="left" vertical="top" wrapText="1" indent="1"/>
    </xf>
    <xf numFmtId="0" fontId="0" fillId="37" borderId="10" xfId="0" applyFill="1" applyBorder="1" applyAlignment="1">
      <alignment horizontal="left" vertical="top" wrapText="1" indent="1"/>
    </xf>
    <xf numFmtId="0" fontId="15" fillId="33" borderId="14" xfId="0" applyFont="1" applyFill="1" applyBorder="1" applyAlignment="1">
      <alignment horizontal="right" vertical="center" wrapText="1" indent="1"/>
    </xf>
    <xf numFmtId="0" fontId="15" fillId="33" borderId="32" xfId="0" applyFont="1" applyFill="1" applyBorder="1" applyAlignment="1">
      <alignment horizontal="right" vertical="center" wrapText="1" indent="1"/>
    </xf>
    <xf numFmtId="0" fontId="15" fillId="33" borderId="36" xfId="0" applyFont="1" applyFill="1" applyBorder="1" applyAlignment="1">
      <alignment horizontal="right" vertical="center" wrapText="1" indent="1"/>
    </xf>
    <xf numFmtId="0" fontId="0" fillId="0" borderId="38" xfId="0" applyBorder="1" applyAlignment="1">
      <alignment/>
    </xf>
    <xf numFmtId="0" fontId="20" fillId="0" borderId="64" xfId="0" applyFont="1" applyBorder="1" applyAlignment="1">
      <alignment/>
    </xf>
    <xf numFmtId="0" fontId="20" fillId="0" borderId="0" xfId="0" applyFont="1" applyBorder="1" applyAlignment="1">
      <alignment/>
    </xf>
    <xf numFmtId="0" fontId="0" fillId="0" borderId="50" xfId="0" applyBorder="1" applyAlignment="1">
      <alignment/>
    </xf>
    <xf numFmtId="0" fontId="20" fillId="0" borderId="49" xfId="0" applyFont="1" applyBorder="1" applyAlignment="1">
      <alignment/>
    </xf>
    <xf numFmtId="0" fontId="20" fillId="0" borderId="54" xfId="0" applyFont="1" applyBorder="1" applyAlignment="1">
      <alignment/>
    </xf>
    <xf numFmtId="0" fontId="0" fillId="0" borderId="40" xfId="0" applyBorder="1" applyAlignment="1">
      <alignment/>
    </xf>
    <xf numFmtId="0" fontId="20" fillId="33" borderId="18" xfId="0" applyFont="1" applyFill="1" applyBorder="1" applyAlignment="1">
      <alignment horizontal="left" vertical="center" wrapText="1" indent="1"/>
    </xf>
    <xf numFmtId="0" fontId="0" fillId="0" borderId="47" xfId="0" applyFont="1" applyBorder="1" applyAlignment="1">
      <alignment horizontal="left" indent="1"/>
    </xf>
    <xf numFmtId="0" fontId="20" fillId="0" borderId="54" xfId="0" applyFont="1" applyBorder="1" applyAlignment="1">
      <alignment horizontal="left" indent="1"/>
    </xf>
    <xf numFmtId="0" fontId="0" fillId="0" borderId="40" xfId="0" applyFont="1" applyBorder="1" applyAlignment="1">
      <alignment horizontal="left" indent="1"/>
    </xf>
    <xf numFmtId="0" fontId="20" fillId="37" borderId="41" xfId="0" applyFont="1" applyFill="1" applyBorder="1" applyAlignment="1">
      <alignment horizontal="left" vertical="center" wrapText="1" indent="1"/>
    </xf>
    <xf numFmtId="0" fontId="3" fillId="33" borderId="26" xfId="0" applyFont="1" applyFill="1" applyBorder="1" applyAlignment="1">
      <alignment horizontal="center" vertical="center" wrapText="1"/>
    </xf>
    <xf numFmtId="0" fontId="0" fillId="0" borderId="17" xfId="0" applyFont="1" applyBorder="1" applyAlignment="1">
      <alignment horizontal="center" vertical="center" wrapText="1"/>
    </xf>
    <xf numFmtId="0" fontId="20" fillId="0" borderId="36" xfId="0" applyFont="1" applyBorder="1" applyAlignment="1">
      <alignment horizontal="right" indent="1"/>
    </xf>
    <xf numFmtId="0" fontId="3" fillId="33" borderId="48" xfId="0" applyFont="1" applyFill="1" applyBorder="1" applyAlignment="1">
      <alignment horizontal="center" vertical="center" wrapText="1"/>
    </xf>
    <xf numFmtId="0" fontId="0" fillId="0" borderId="47" xfId="0" applyBorder="1" applyAlignment="1">
      <alignment horizontal="center" vertical="center" wrapText="1"/>
    </xf>
    <xf numFmtId="0" fontId="20" fillId="33" borderId="48" xfId="0" applyFont="1" applyFill="1" applyBorder="1" applyAlignment="1">
      <alignment horizontal="left" vertical="center" wrapText="1" indent="1"/>
    </xf>
    <xf numFmtId="0" fontId="0" fillId="0" borderId="54" xfId="0" applyBorder="1" applyAlignment="1">
      <alignment horizontal="left" indent="1"/>
    </xf>
    <xf numFmtId="0" fontId="20" fillId="37" borderId="19" xfId="0" applyFont="1" applyFill="1" applyBorder="1" applyAlignment="1">
      <alignment horizontal="left" vertical="center" wrapText="1" indent="1"/>
    </xf>
    <xf numFmtId="0" fontId="20" fillId="0" borderId="51" xfId="0" applyFont="1" applyFill="1" applyBorder="1" applyAlignment="1" quotePrefix="1">
      <alignment horizontal="center" vertical="center" wrapText="1"/>
    </xf>
    <xf numFmtId="0" fontId="20" fillId="0" borderId="52" xfId="0" applyFont="1" applyFill="1" applyBorder="1" applyAlignment="1" quotePrefix="1">
      <alignment horizontal="center" vertical="center" wrapText="1"/>
    </xf>
    <xf numFmtId="0" fontId="0" fillId="0" borderId="53" xfId="0" applyBorder="1" applyAlignment="1">
      <alignment/>
    </xf>
    <xf numFmtId="0" fontId="0" fillId="0" borderId="64" xfId="0" applyBorder="1" applyAlignment="1">
      <alignment/>
    </xf>
    <xf numFmtId="0" fontId="0" fillId="0" borderId="0" xfId="0" applyBorder="1" applyAlignment="1">
      <alignment/>
    </xf>
    <xf numFmtId="0" fontId="0" fillId="0" borderId="59" xfId="0" applyBorder="1" applyAlignment="1">
      <alignment/>
    </xf>
    <xf numFmtId="0" fontId="0" fillId="0" borderId="49" xfId="0" applyBorder="1" applyAlignment="1">
      <alignment/>
    </xf>
    <xf numFmtId="0" fontId="0" fillId="0" borderId="54" xfId="0" applyBorder="1" applyAlignment="1">
      <alignment/>
    </xf>
    <xf numFmtId="0" fontId="0" fillId="0" borderId="55" xfId="0" applyBorder="1" applyAlignment="1">
      <alignment/>
    </xf>
    <xf numFmtId="0" fontId="15" fillId="37" borderId="17" xfId="0" applyFont="1" applyFill="1" applyBorder="1" applyAlignment="1">
      <alignment horizontal="left" vertical="top" wrapText="1"/>
    </xf>
    <xf numFmtId="0" fontId="3" fillId="33" borderId="1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0" fillId="0" borderId="64"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50" xfId="0" applyBorder="1" applyAlignment="1">
      <alignment horizontal="center" vertical="center" wrapText="1"/>
    </xf>
    <xf numFmtId="0" fontId="0" fillId="0" borderId="64" xfId="0" applyBorder="1" applyAlignment="1">
      <alignment horizontal="center" vertical="center" wrapText="1"/>
    </xf>
    <xf numFmtId="0" fontId="0" fillId="0" borderId="0" xfId="0" applyBorder="1" applyAlignment="1">
      <alignment horizontal="center" vertical="center" wrapText="1"/>
    </xf>
    <xf numFmtId="0" fontId="3" fillId="0" borderId="31" xfId="0" applyFont="1" applyFill="1" applyBorder="1" applyAlignment="1">
      <alignment horizontal="center" vertical="center"/>
    </xf>
    <xf numFmtId="0" fontId="0" fillId="0" borderId="31" xfId="0" applyFill="1" applyBorder="1" applyAlignment="1">
      <alignment/>
    </xf>
    <xf numFmtId="0" fontId="20" fillId="0" borderId="49" xfId="0" applyFont="1" applyBorder="1" applyAlignment="1">
      <alignment horizontal="left" indent="1"/>
    </xf>
    <xf numFmtId="0" fontId="20" fillId="37" borderId="51" xfId="0" applyFont="1" applyFill="1" applyBorder="1" applyAlignment="1">
      <alignment horizontal="center" vertical="center" wrapText="1"/>
    </xf>
    <xf numFmtId="0" fontId="20" fillId="37" borderId="52" xfId="0" applyFont="1" applyFill="1" applyBorder="1" applyAlignment="1">
      <alignment horizontal="center" vertical="center" wrapText="1"/>
    </xf>
    <xf numFmtId="0" fontId="0" fillId="37" borderId="38" xfId="0" applyFill="1" applyBorder="1" applyAlignment="1">
      <alignment horizontal="center" vertical="center" wrapText="1"/>
    </xf>
    <xf numFmtId="0" fontId="20" fillId="37" borderId="64" xfId="0" applyFont="1" applyFill="1" applyBorder="1" applyAlignment="1">
      <alignment horizontal="center" vertical="center" wrapText="1"/>
    </xf>
    <xf numFmtId="0" fontId="20" fillId="37" borderId="0" xfId="0" applyFont="1" applyFill="1" applyBorder="1" applyAlignment="1">
      <alignment horizontal="center" vertical="center" wrapText="1"/>
    </xf>
    <xf numFmtId="0" fontId="0" fillId="37" borderId="50" xfId="0" applyFill="1" applyBorder="1" applyAlignment="1">
      <alignment horizontal="center" vertical="center" wrapText="1"/>
    </xf>
    <xf numFmtId="0" fontId="20" fillId="37" borderId="49" xfId="0" applyFont="1" applyFill="1" applyBorder="1" applyAlignment="1">
      <alignment horizontal="center" vertical="center" wrapText="1"/>
    </xf>
    <xf numFmtId="0" fontId="20" fillId="37" borderId="54" xfId="0" applyFont="1" applyFill="1" applyBorder="1" applyAlignment="1">
      <alignment horizontal="center" vertical="center" wrapText="1"/>
    </xf>
    <xf numFmtId="0" fontId="0" fillId="37" borderId="40" xfId="0" applyFill="1" applyBorder="1" applyAlignment="1">
      <alignment horizontal="center" vertical="center" wrapText="1"/>
    </xf>
    <xf numFmtId="0" fontId="0" fillId="0" borderId="49" xfId="0" applyFont="1" applyBorder="1" applyAlignment="1">
      <alignment horizontal="left" indent="1"/>
    </xf>
    <xf numFmtId="0" fontId="0" fillId="0" borderId="54" xfId="0" applyFont="1" applyBorder="1" applyAlignment="1">
      <alignment horizontal="left" indent="1"/>
    </xf>
    <xf numFmtId="0" fontId="0" fillId="37" borderId="64"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49" xfId="0" applyFill="1" applyBorder="1" applyAlignment="1">
      <alignment horizontal="center" vertical="center" wrapText="1"/>
    </xf>
    <xf numFmtId="0" fontId="0" fillId="37" borderId="54" xfId="0" applyFill="1" applyBorder="1" applyAlignment="1">
      <alignment horizontal="center" vertical="center" wrapText="1"/>
    </xf>
    <xf numFmtId="0" fontId="20" fillId="33" borderId="14" xfId="0" applyFont="1" applyFill="1" applyBorder="1" applyAlignment="1">
      <alignment horizontal="right" vertical="center" wrapText="1" indent="2"/>
    </xf>
    <xf numFmtId="0" fontId="20" fillId="33" borderId="32" xfId="0" applyFont="1" applyFill="1" applyBorder="1" applyAlignment="1">
      <alignment horizontal="right" vertical="center" wrapText="1" indent="2"/>
    </xf>
    <xf numFmtId="0" fontId="20" fillId="0" borderId="32" xfId="0" applyFont="1" applyBorder="1" applyAlignment="1">
      <alignment horizontal="right" indent="2"/>
    </xf>
    <xf numFmtId="0" fontId="0" fillId="0" borderId="36" xfId="0" applyBorder="1" applyAlignment="1">
      <alignment horizontal="right" indent="2"/>
    </xf>
    <xf numFmtId="0" fontId="8" fillId="0" borderId="59" xfId="0" applyFont="1" applyBorder="1" applyAlignment="1">
      <alignment horizontal="right" vertical="center"/>
    </xf>
    <xf numFmtId="0" fontId="20" fillId="33" borderId="51" xfId="0" applyFont="1" applyFill="1" applyBorder="1" applyAlignment="1">
      <alignment horizontal="center" vertical="center" wrapText="1"/>
    </xf>
    <xf numFmtId="0" fontId="0" fillId="0" borderId="38" xfId="0" applyBorder="1" applyAlignment="1">
      <alignment horizontal="center"/>
    </xf>
    <xf numFmtId="0" fontId="0" fillId="0" borderId="49" xfId="0" applyBorder="1" applyAlignment="1">
      <alignment horizontal="center"/>
    </xf>
    <xf numFmtId="0" fontId="0" fillId="0" borderId="40" xfId="0" applyBorder="1" applyAlignment="1">
      <alignment horizontal="center"/>
    </xf>
    <xf numFmtId="0" fontId="3" fillId="33" borderId="61"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29" fillId="0" borderId="0" xfId="0" applyFont="1" applyFill="1" applyAlignment="1">
      <alignment horizontal="lef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xf>
    <xf numFmtId="0" fontId="29" fillId="0" borderId="0" xfId="0" applyFont="1" applyFill="1" applyAlignment="1">
      <alignment horizontal="left" vertical="top"/>
    </xf>
    <xf numFmtId="0" fontId="31" fillId="0" borderId="65" xfId="0" applyFont="1" applyBorder="1" applyAlignment="1">
      <alignment horizontal="left" vertical="center" wrapText="1" indent="2"/>
    </xf>
    <xf numFmtId="0" fontId="29" fillId="0" borderId="30" xfId="0" applyFont="1" applyBorder="1" applyAlignment="1">
      <alignment horizontal="left" vertical="center" wrapText="1" indent="2"/>
    </xf>
    <xf numFmtId="0" fontId="29" fillId="0" borderId="66" xfId="0" applyFont="1" applyBorder="1" applyAlignment="1">
      <alignment horizontal="left" vertical="center" wrapText="1" indent="2"/>
    </xf>
    <xf numFmtId="0" fontId="30" fillId="33" borderId="65" xfId="0" applyFont="1" applyFill="1" applyBorder="1" applyAlignment="1">
      <alignment horizontal="left" indent="1"/>
    </xf>
    <xf numFmtId="0" fontId="0" fillId="33" borderId="30" xfId="0" applyFill="1" applyBorder="1" applyAlignment="1">
      <alignment horizontal="left" indent="1"/>
    </xf>
    <xf numFmtId="0" fontId="0" fillId="33" borderId="66" xfId="0" applyFill="1" applyBorder="1" applyAlignment="1">
      <alignment horizontal="left" indent="1"/>
    </xf>
    <xf numFmtId="0" fontId="31" fillId="0" borderId="67" xfId="0" applyFont="1" applyBorder="1" applyAlignment="1">
      <alignment horizontal="left" vertical="center" wrapText="1" indent="2"/>
    </xf>
    <xf numFmtId="0" fontId="0" fillId="0" borderId="45" xfId="0" applyBorder="1" applyAlignment="1">
      <alignment horizontal="left" vertical="center" wrapText="1" indent="2"/>
    </xf>
    <xf numFmtId="0" fontId="0" fillId="0" borderId="46" xfId="0" applyBorder="1" applyAlignment="1">
      <alignment horizontal="left" vertical="center" wrapText="1" indent="2"/>
    </xf>
    <xf numFmtId="0" fontId="15" fillId="33" borderId="26" xfId="0" applyFont="1" applyFill="1" applyBorder="1" applyAlignment="1">
      <alignment horizontal="center" vertical="top" wrapText="1"/>
    </xf>
    <xf numFmtId="0" fontId="15" fillId="33" borderId="17" xfId="0" applyFont="1" applyFill="1" applyBorder="1" applyAlignment="1">
      <alignment horizontal="center" vertical="top" wrapText="1"/>
    </xf>
    <xf numFmtId="0" fontId="20" fillId="33" borderId="42" xfId="0"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20" xfId="0" applyFont="1" applyBorder="1" applyAlignment="1" quotePrefix="1">
      <alignment horizontal="center" vertical="center" wrapText="1"/>
    </xf>
    <xf numFmtId="0" fontId="20" fillId="0" borderId="43" xfId="0" applyFont="1" applyBorder="1" applyAlignment="1">
      <alignment horizontal="center" vertical="center" wrapText="1"/>
    </xf>
    <xf numFmtId="0" fontId="20" fillId="33" borderId="23" xfId="0" applyFont="1" applyFill="1" applyBorder="1" applyAlignment="1">
      <alignment/>
    </xf>
    <xf numFmtId="0" fontId="0" fillId="0" borderId="18" xfId="0" applyBorder="1" applyAlignment="1">
      <alignment/>
    </xf>
    <xf numFmtId="0" fontId="20" fillId="33" borderId="39" xfId="0" applyFont="1" applyFill="1" applyBorder="1" applyAlignment="1">
      <alignment/>
    </xf>
    <xf numFmtId="0" fontId="20" fillId="33" borderId="33" xfId="0" applyFont="1" applyFill="1" applyBorder="1" applyAlignment="1">
      <alignment horizontal="left" vertical="center" wrapText="1" indent="2"/>
    </xf>
    <xf numFmtId="0" fontId="0" fillId="0" borderId="41" xfId="0" applyBorder="1" applyAlignment="1">
      <alignment horizontal="left" vertical="center" wrapText="1" indent="2"/>
    </xf>
    <xf numFmtId="0" fontId="20" fillId="33" borderId="14" xfId="0" applyFont="1" applyFill="1" applyBorder="1" applyAlignment="1">
      <alignment horizontal="left" vertical="center" wrapText="1" indent="2"/>
    </xf>
    <xf numFmtId="0" fontId="0" fillId="0" borderId="32" xfId="0" applyBorder="1" applyAlignment="1">
      <alignment horizontal="left" vertical="center" wrapText="1" indent="2"/>
    </xf>
    <xf numFmtId="0" fontId="15" fillId="37" borderId="17" xfId="0" applyFont="1" applyFill="1" applyBorder="1" applyAlignment="1">
      <alignment horizontal="right" vertical="center" wrapText="1" indent="3"/>
    </xf>
    <xf numFmtId="0" fontId="0" fillId="37" borderId="10" xfId="0" applyFill="1" applyBorder="1" applyAlignment="1">
      <alignment horizontal="right" indent="3"/>
    </xf>
    <xf numFmtId="0" fontId="0" fillId="0" borderId="36" xfId="0" applyBorder="1" applyAlignment="1">
      <alignment horizontal="right" indent="1"/>
    </xf>
    <xf numFmtId="0" fontId="0" fillId="0" borderId="11" xfId="0" applyBorder="1" applyAlignment="1">
      <alignment/>
    </xf>
    <xf numFmtId="0" fontId="15" fillId="33" borderId="17" xfId="0" applyFont="1" applyFill="1" applyBorder="1" applyAlignment="1">
      <alignment horizontal="center" vertical="center" wrapText="1"/>
    </xf>
    <xf numFmtId="0" fontId="29" fillId="0" borderId="0" xfId="0" applyFont="1" applyFill="1" applyBorder="1" applyAlignment="1">
      <alignment horizontal="left" vertical="top" wrapText="1" indent="1"/>
    </xf>
    <xf numFmtId="0" fontId="29" fillId="0" borderId="0" xfId="0" applyFont="1" applyAlignment="1">
      <alignment horizontal="left" wrapText="1" indent="1"/>
    </xf>
    <xf numFmtId="0" fontId="29" fillId="0" borderId="0" xfId="0" applyFont="1" applyAlignment="1">
      <alignment horizontal="left" indent="1"/>
    </xf>
    <xf numFmtId="0" fontId="0" fillId="0" borderId="19" xfId="0" applyBorder="1" applyAlignment="1">
      <alignment horizontal="center" vertical="center" wrapText="1"/>
    </xf>
    <xf numFmtId="9" fontId="20" fillId="34" borderId="16" xfId="0" applyNumberFormat="1" applyFont="1" applyFill="1" applyBorder="1" applyAlignment="1">
      <alignment horizontal="center" vertical="center" wrapText="1"/>
    </xf>
    <xf numFmtId="0" fontId="20" fillId="34" borderId="20" xfId="0" applyFont="1" applyFill="1" applyBorder="1" applyAlignment="1">
      <alignment horizontal="center" vertical="center" wrapText="1"/>
    </xf>
    <xf numFmtId="0" fontId="29" fillId="0" borderId="0" xfId="0" applyFont="1" applyAlignment="1">
      <alignment horizontal="center" vertical="center"/>
    </xf>
    <xf numFmtId="0" fontId="0" fillId="0" borderId="0" xfId="0" applyAlignment="1">
      <alignment horizontal="center" vertical="center"/>
    </xf>
    <xf numFmtId="0" fontId="15" fillId="37" borderId="19" xfId="0" applyFont="1" applyFill="1" applyBorder="1" applyAlignment="1">
      <alignment horizontal="left" vertical="center" wrapText="1" indent="1"/>
    </xf>
    <xf numFmtId="0" fontId="0" fillId="37" borderId="41" xfId="0" applyFill="1" applyBorder="1" applyAlignment="1">
      <alignment horizontal="left" vertical="center" wrapText="1" indent="1"/>
    </xf>
    <xf numFmtId="0" fontId="0" fillId="0" borderId="41" xfId="0" applyBorder="1" applyAlignment="1">
      <alignment horizontal="left" vertical="center" wrapText="1" indent="1"/>
    </xf>
    <xf numFmtId="0" fontId="0" fillId="0" borderId="35" xfId="0" applyBorder="1" applyAlignment="1">
      <alignment horizontal="left" vertical="center" wrapText="1" indent="1"/>
    </xf>
    <xf numFmtId="0" fontId="3" fillId="33" borderId="19" xfId="0" applyFont="1" applyFill="1" applyBorder="1" applyAlignment="1">
      <alignment horizontal="right" vertical="center" wrapText="1" indent="2"/>
    </xf>
    <xf numFmtId="0" fontId="0" fillId="0" borderId="41" xfId="0" applyBorder="1" applyAlignment="1">
      <alignment horizontal="right" vertical="center" wrapText="1" indent="2"/>
    </xf>
    <xf numFmtId="0" fontId="0" fillId="0" borderId="35" xfId="0" applyBorder="1" applyAlignment="1">
      <alignment horizontal="right" vertical="center" wrapText="1" indent="2"/>
    </xf>
    <xf numFmtId="0" fontId="15" fillId="33" borderId="19"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35" xfId="0" applyFont="1" applyBorder="1" applyAlignment="1">
      <alignment horizontal="center" vertical="center" wrapText="1"/>
    </xf>
    <xf numFmtId="0" fontId="15" fillId="33" borderId="51" xfId="0" applyFont="1" applyFill="1" applyBorder="1" applyAlignment="1">
      <alignment horizontal="left" vertical="center" wrapText="1" indent="1"/>
    </xf>
    <xf numFmtId="0" fontId="0" fillId="0" borderId="52" xfId="0" applyBorder="1" applyAlignment="1">
      <alignment horizontal="left" vertical="center" wrapText="1" indent="1"/>
    </xf>
    <xf numFmtId="0" fontId="0" fillId="0" borderId="38" xfId="0" applyBorder="1" applyAlignment="1">
      <alignment horizontal="left" vertical="center" wrapText="1" indent="1"/>
    </xf>
    <xf numFmtId="0" fontId="15" fillId="33" borderId="49" xfId="0" applyFont="1" applyFill="1" applyBorder="1" applyAlignment="1">
      <alignment horizontal="left" vertical="center" wrapText="1" indent="1"/>
    </xf>
    <xf numFmtId="0" fontId="0" fillId="0" borderId="54" xfId="0" applyBorder="1" applyAlignment="1">
      <alignment horizontal="left" vertical="center" wrapText="1" indent="1"/>
    </xf>
    <xf numFmtId="0" fontId="0" fillId="0" borderId="40" xfId="0" applyBorder="1" applyAlignment="1">
      <alignment horizontal="left" vertical="center" wrapText="1" indent="1"/>
    </xf>
    <xf numFmtId="0" fontId="0" fillId="0" borderId="0" xfId="0" applyAlignment="1">
      <alignment vertical="center"/>
    </xf>
    <xf numFmtId="0" fontId="0" fillId="0" borderId="41" xfId="0" applyBorder="1" applyAlignment="1">
      <alignment horizontal="center" vertical="center" wrapText="1"/>
    </xf>
    <xf numFmtId="0" fontId="0" fillId="0" borderId="0" xfId="0" applyAlignment="1">
      <alignment horizontal="left" wrapText="1" indent="1"/>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64" xfId="0" applyFont="1" applyBorder="1" applyAlignment="1" quotePrefix="1">
      <alignment horizontal="center" vertical="center" wrapText="1"/>
    </xf>
    <xf numFmtId="0" fontId="20" fillId="0" borderId="0" xfId="0" applyFont="1" applyBorder="1" applyAlignment="1" quotePrefix="1">
      <alignment horizontal="center" vertical="center" wrapText="1"/>
    </xf>
    <xf numFmtId="0" fontId="20" fillId="0" borderId="49" xfId="0" applyFont="1" applyBorder="1" applyAlignment="1" quotePrefix="1">
      <alignment horizontal="center" vertical="center" wrapText="1"/>
    </xf>
    <xf numFmtId="0" fontId="20" fillId="0" borderId="54" xfId="0" applyFont="1" applyBorder="1" applyAlignment="1" quotePrefix="1">
      <alignment horizontal="center" vertical="center" wrapText="1"/>
    </xf>
    <xf numFmtId="0" fontId="20" fillId="34" borderId="32" xfId="0" applyFont="1" applyFill="1" applyBorder="1" applyAlignment="1">
      <alignment horizontal="center" vertical="center" wrapText="1"/>
    </xf>
    <xf numFmtId="0" fontId="20" fillId="0" borderId="12" xfId="0" applyFont="1" applyBorder="1" applyAlignment="1">
      <alignment horizontal="center" vertical="center" wrapText="1"/>
    </xf>
    <xf numFmtId="0" fontId="0" fillId="0" borderId="36" xfId="0" applyBorder="1" applyAlignment="1">
      <alignment horizontal="right" vertical="center" wrapText="1" indent="2"/>
    </xf>
    <xf numFmtId="0" fontId="15" fillId="37" borderId="33" xfId="0" applyFont="1" applyFill="1" applyBorder="1" applyAlignment="1">
      <alignment horizontal="right" vertical="top" wrapText="1" indent="3"/>
    </xf>
    <xf numFmtId="0" fontId="15" fillId="37" borderId="35" xfId="0" applyFont="1" applyFill="1" applyBorder="1" applyAlignment="1">
      <alignment horizontal="right" vertical="top" wrapText="1" indent="3"/>
    </xf>
    <xf numFmtId="0" fontId="15" fillId="33" borderId="14" xfId="0" applyFont="1" applyFill="1" applyBorder="1" applyAlignment="1">
      <alignment horizontal="right" vertical="center" wrapText="1"/>
    </xf>
    <xf numFmtId="0" fontId="15" fillId="33" borderId="36" xfId="0" applyFont="1" applyFill="1" applyBorder="1" applyAlignment="1">
      <alignment horizontal="right" vertical="center" wrapText="1"/>
    </xf>
    <xf numFmtId="0" fontId="15" fillId="33" borderId="23"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20" fillId="34" borderId="10" xfId="0" applyFont="1" applyFill="1" applyBorder="1" applyAlignment="1" quotePrefix="1">
      <alignment horizontal="center" vertical="center" wrapText="1"/>
    </xf>
    <xf numFmtId="0" fontId="0" fillId="0" borderId="10" xfId="0" applyBorder="1" applyAlignment="1">
      <alignment vertical="center" wrapText="1"/>
    </xf>
    <xf numFmtId="0" fontId="20" fillId="33" borderId="10" xfId="0" applyFont="1" applyFill="1" applyBorder="1" applyAlignment="1">
      <alignment horizontal="left" vertical="center" wrapText="1" indent="1"/>
    </xf>
    <xf numFmtId="0" fontId="20" fillId="0" borderId="10" xfId="0" applyFont="1" applyBorder="1" applyAlignment="1">
      <alignment horizontal="left" indent="1"/>
    </xf>
    <xf numFmtId="0" fontId="20" fillId="34" borderId="10" xfId="0" applyFont="1" applyFill="1" applyBorder="1" applyAlignment="1">
      <alignment horizontal="center" vertical="center" wrapText="1"/>
    </xf>
    <xf numFmtId="0" fontId="20" fillId="37" borderId="10" xfId="0" applyFont="1" applyFill="1" applyBorder="1" applyAlignment="1">
      <alignment horizontal="left" vertical="center" wrapText="1" indent="1"/>
    </xf>
    <xf numFmtId="0" fontId="0" fillId="0" borderId="10" xfId="0" applyBorder="1" applyAlignment="1">
      <alignment horizontal="left" vertical="center" wrapText="1" indent="1"/>
    </xf>
    <xf numFmtId="0" fontId="20" fillId="33" borderId="10" xfId="0" applyFont="1" applyFill="1" applyBorder="1" applyAlignment="1">
      <alignment horizontal="right" vertical="center" wrapText="1" indent="1"/>
    </xf>
    <xf numFmtId="0" fontId="0" fillId="0" borderId="10" xfId="0" applyBorder="1" applyAlignment="1">
      <alignment horizontal="right" vertical="center" wrapText="1" indent="1"/>
    </xf>
    <xf numFmtId="0" fontId="0" fillId="0" borderId="38" xfId="0" applyBorder="1" applyAlignment="1">
      <alignment vertical="center"/>
    </xf>
    <xf numFmtId="0" fontId="20" fillId="0" borderId="64" xfId="0" applyFont="1" applyBorder="1" applyAlignment="1">
      <alignment vertical="center"/>
    </xf>
    <xf numFmtId="0" fontId="20" fillId="0" borderId="0" xfId="0" applyFont="1" applyBorder="1" applyAlignment="1">
      <alignment vertical="center"/>
    </xf>
    <xf numFmtId="0" fontId="0" fillId="0" borderId="50" xfId="0" applyBorder="1" applyAlignment="1">
      <alignment vertical="center"/>
    </xf>
    <xf numFmtId="0" fontId="20" fillId="0" borderId="49" xfId="0" applyFont="1" applyBorder="1" applyAlignment="1">
      <alignment vertical="center"/>
    </xf>
    <xf numFmtId="0" fontId="20" fillId="0" borderId="54" xfId="0" applyFont="1" applyBorder="1" applyAlignment="1">
      <alignment vertical="center"/>
    </xf>
    <xf numFmtId="0" fontId="0" fillId="0" borderId="40" xfId="0" applyBorder="1" applyAlignment="1">
      <alignment vertical="center"/>
    </xf>
    <xf numFmtId="0" fontId="0" fillId="0" borderId="53" xfId="0" applyBorder="1" applyAlignment="1">
      <alignment vertical="center"/>
    </xf>
    <xf numFmtId="0" fontId="0" fillId="0" borderId="64"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49"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5" fillId="33" borderId="17" xfId="0" applyFont="1" applyFill="1" applyBorder="1" applyAlignment="1">
      <alignment horizontal="left" vertical="center" wrapText="1" indent="1"/>
    </xf>
    <xf numFmtId="0" fontId="20" fillId="33" borderId="33" xfId="0" applyFont="1" applyFill="1" applyBorder="1" applyAlignment="1">
      <alignment horizontal="left" vertical="center" wrapText="1" indent="1"/>
    </xf>
    <xf numFmtId="0" fontId="20" fillId="33" borderId="41" xfId="0" applyFont="1" applyFill="1" applyBorder="1" applyAlignment="1">
      <alignment horizontal="left" vertical="center" wrapText="1" indent="1"/>
    </xf>
    <xf numFmtId="0" fontId="20" fillId="0" borderId="0" xfId="0" applyFont="1" applyFill="1" applyAlignment="1">
      <alignment horizontal="left" vertical="center" wrapText="1"/>
    </xf>
    <xf numFmtId="0" fontId="20" fillId="33" borderId="18" xfId="0" applyFont="1" applyFill="1" applyBorder="1" applyAlignment="1">
      <alignment horizontal="center" vertical="center" wrapText="1"/>
    </xf>
    <xf numFmtId="0" fontId="0" fillId="0" borderId="47" xfId="0" applyBorder="1" applyAlignment="1">
      <alignment/>
    </xf>
    <xf numFmtId="0" fontId="20" fillId="0" borderId="39" xfId="0" applyFont="1" applyBorder="1" applyAlignment="1">
      <alignment/>
    </xf>
    <xf numFmtId="0" fontId="0" fillId="0" borderId="63" xfId="0" applyBorder="1" applyAlignment="1">
      <alignment horizontal="center"/>
    </xf>
    <xf numFmtId="0" fontId="15" fillId="33" borderId="61"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33" borderId="11" xfId="0" applyFont="1" applyFill="1" applyBorder="1" applyAlignment="1">
      <alignment horizontal="center" vertical="center" wrapText="1"/>
    </xf>
    <xf numFmtId="0" fontId="16" fillId="35" borderId="10" xfId="0" applyFont="1" applyFill="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10" fontId="16" fillId="35" borderId="10" xfId="0" applyNumberFormat="1" applyFont="1" applyFill="1" applyBorder="1" applyAlignment="1">
      <alignment horizontal="center" vertical="center"/>
    </xf>
    <xf numFmtId="10" fontId="16" fillId="35" borderId="13" xfId="0" applyNumberFormat="1" applyFont="1" applyFill="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10" fontId="14" fillId="34" borderId="22" xfId="0" applyNumberFormat="1" applyFont="1" applyFill="1" applyBorder="1" applyAlignment="1">
      <alignment horizontal="center" vertical="center"/>
    </xf>
    <xf numFmtId="0" fontId="14" fillId="34" borderId="68" xfId="0" applyFont="1" applyFill="1" applyBorder="1" applyAlignment="1">
      <alignment horizontal="center" vertical="center"/>
    </xf>
    <xf numFmtId="0" fontId="14" fillId="34" borderId="69" xfId="0" applyFont="1" applyFill="1" applyBorder="1" applyAlignment="1">
      <alignment horizontal="center" vertical="center"/>
    </xf>
    <xf numFmtId="0" fontId="15" fillId="37" borderId="17" xfId="0" applyFont="1" applyFill="1" applyBorder="1" applyAlignment="1">
      <alignment vertical="top" wrapText="1"/>
    </xf>
    <xf numFmtId="0" fontId="0" fillId="0" borderId="17" xfId="0" applyBorder="1" applyAlignment="1">
      <alignment/>
    </xf>
    <xf numFmtId="0" fontId="15" fillId="33" borderId="14" xfId="0" applyFont="1" applyFill="1" applyBorder="1" applyAlignment="1">
      <alignment horizontal="left" vertical="center" wrapText="1"/>
    </xf>
    <xf numFmtId="0" fontId="0" fillId="0" borderId="32" xfId="0" applyBorder="1" applyAlignment="1">
      <alignment vertical="center"/>
    </xf>
    <xf numFmtId="0" fontId="0" fillId="0" borderId="36" xfId="0" applyBorder="1" applyAlignment="1">
      <alignment vertical="center"/>
    </xf>
    <xf numFmtId="10" fontId="14" fillId="34" borderId="21" xfId="0" applyNumberFormat="1" applyFont="1" applyFill="1" applyBorder="1" applyAlignment="1">
      <alignment horizontal="center" vertical="center"/>
    </xf>
    <xf numFmtId="0" fontId="14" fillId="34" borderId="70" xfId="0" applyFont="1" applyFill="1" applyBorder="1" applyAlignment="1">
      <alignment horizontal="center" vertical="center"/>
    </xf>
    <xf numFmtId="0" fontId="14" fillId="34" borderId="71" xfId="0" applyFont="1" applyFill="1" applyBorder="1" applyAlignment="1">
      <alignment horizontal="center" vertical="center"/>
    </xf>
    <xf numFmtId="0" fontId="14" fillId="34" borderId="21" xfId="0" applyFont="1" applyFill="1" applyBorder="1" applyAlignment="1">
      <alignment horizontal="center" vertical="center"/>
    </xf>
    <xf numFmtId="0" fontId="3" fillId="33" borderId="47" xfId="0" applyFont="1" applyFill="1" applyBorder="1" applyAlignment="1">
      <alignment horizontal="center" vertical="center" wrapText="1"/>
    </xf>
    <xf numFmtId="0" fontId="15" fillId="33" borderId="37" xfId="0" applyFont="1" applyFill="1" applyBorder="1" applyAlignment="1">
      <alignment horizontal="right" vertical="top" wrapText="1" indent="1"/>
    </xf>
    <xf numFmtId="0" fontId="15" fillId="33" borderId="38" xfId="0" applyFont="1" applyFill="1" applyBorder="1" applyAlignment="1">
      <alignment horizontal="right" vertical="top" wrapText="1" indent="1"/>
    </xf>
    <xf numFmtId="0" fontId="0" fillId="0" borderId="24" xfId="0" applyBorder="1" applyAlignment="1">
      <alignment horizontal="right" indent="1"/>
    </xf>
    <xf numFmtId="0" fontId="0" fillId="0" borderId="50" xfId="0" applyBorder="1" applyAlignment="1">
      <alignment horizontal="right" indent="1"/>
    </xf>
    <xf numFmtId="0" fontId="0" fillId="0" borderId="72" xfId="0" applyBorder="1" applyAlignment="1">
      <alignment horizontal="right" indent="1"/>
    </xf>
    <xf numFmtId="0" fontId="0" fillId="0" borderId="58" xfId="0" applyBorder="1" applyAlignment="1">
      <alignment horizontal="right" indent="1"/>
    </xf>
    <xf numFmtId="0" fontId="15" fillId="37" borderId="37" xfId="0" applyFont="1" applyFill="1" applyBorder="1" applyAlignment="1">
      <alignment horizontal="left" vertical="center" wrapText="1" indent="1"/>
    </xf>
    <xf numFmtId="0" fontId="15" fillId="37" borderId="38" xfId="0" applyFont="1" applyFill="1" applyBorder="1" applyAlignment="1">
      <alignment horizontal="left" vertical="center" wrapText="1" indent="1"/>
    </xf>
    <xf numFmtId="0" fontId="0" fillId="37" borderId="24" xfId="0" applyFill="1" applyBorder="1" applyAlignment="1">
      <alignment horizontal="left" vertical="center" wrapText="1" indent="1"/>
    </xf>
    <xf numFmtId="0" fontId="0" fillId="37" borderId="50" xfId="0" applyFill="1" applyBorder="1" applyAlignment="1">
      <alignment horizontal="left" vertical="center" wrapText="1" indent="1"/>
    </xf>
    <xf numFmtId="0" fontId="0" fillId="37" borderId="39" xfId="0" applyFill="1" applyBorder="1" applyAlignment="1">
      <alignment horizontal="left" vertical="center" wrapText="1" indent="1"/>
    </xf>
    <xf numFmtId="0" fontId="0" fillId="0" borderId="13" xfId="0" applyBorder="1" applyAlignment="1">
      <alignment/>
    </xf>
    <xf numFmtId="0" fontId="20" fillId="37" borderId="52" xfId="0" applyFont="1" applyFill="1" applyBorder="1" applyAlignment="1">
      <alignment horizontal="left" vertical="center" wrapText="1" indent="1"/>
    </xf>
    <xf numFmtId="0" fontId="20" fillId="37" borderId="51" xfId="0" applyFont="1" applyFill="1" applyBorder="1" applyAlignment="1">
      <alignment horizontal="left" vertical="center" wrapText="1" indent="1"/>
    </xf>
    <xf numFmtId="0" fontId="20" fillId="33" borderId="56" xfId="0" applyFont="1" applyFill="1" applyBorder="1" applyAlignment="1">
      <alignment horizontal="left" vertical="center" wrapText="1" indent="1"/>
    </xf>
    <xf numFmtId="0" fontId="20" fillId="33" borderId="17" xfId="0" applyFont="1" applyFill="1" applyBorder="1" applyAlignment="1">
      <alignment horizontal="left" vertical="center" wrapText="1" indent="1"/>
    </xf>
    <xf numFmtId="0" fontId="20" fillId="33" borderId="35" xfId="0" applyFont="1" applyFill="1" applyBorder="1" applyAlignment="1">
      <alignment horizontal="left" vertical="center" wrapText="1" indent="1"/>
    </xf>
    <xf numFmtId="0" fontId="20" fillId="37" borderId="35" xfId="0" applyFont="1" applyFill="1" applyBorder="1" applyAlignment="1">
      <alignment horizontal="left" vertical="center" wrapText="1" indent="1"/>
    </xf>
    <xf numFmtId="0" fontId="0" fillId="37" borderId="10" xfId="0" applyFill="1" applyBorder="1" applyAlignment="1">
      <alignment horizontal="left" indent="1"/>
    </xf>
    <xf numFmtId="0" fontId="0" fillId="37" borderId="17" xfId="0" applyFill="1" applyBorder="1" applyAlignment="1">
      <alignment horizontal="left" indent="1"/>
    </xf>
    <xf numFmtId="0" fontId="0" fillId="37" borderId="35" xfId="0" applyFill="1" applyBorder="1" applyAlignment="1">
      <alignment horizontal="left" indent="1"/>
    </xf>
    <xf numFmtId="0" fontId="0" fillId="0" borderId="44" xfId="0" applyBorder="1" applyAlignment="1">
      <alignment/>
    </xf>
    <xf numFmtId="0" fontId="0" fillId="0" borderId="12" xfId="0" applyBorder="1" applyAlignment="1">
      <alignment/>
    </xf>
    <xf numFmtId="0" fontId="20" fillId="34" borderId="16" xfId="0" applyFont="1" applyFill="1" applyBorder="1" applyAlignment="1">
      <alignment horizontal="center" vertical="center" wrapText="1"/>
    </xf>
    <xf numFmtId="0" fontId="0" fillId="0" borderId="25" xfId="0" applyBorder="1" applyAlignment="1">
      <alignment/>
    </xf>
    <xf numFmtId="0" fontId="0" fillId="0" borderId="16" xfId="0" applyBorder="1" applyAlignment="1">
      <alignment/>
    </xf>
    <xf numFmtId="0" fontId="20" fillId="33" borderId="36" xfId="0" applyFont="1" applyFill="1" applyBorder="1" applyAlignment="1">
      <alignment horizontal="right" vertical="center" wrapText="1" indent="1"/>
    </xf>
    <xf numFmtId="0" fontId="0" fillId="0" borderId="16" xfId="0" applyBorder="1" applyAlignment="1">
      <alignment horizontal="right" indent="1"/>
    </xf>
    <xf numFmtId="0" fontId="15" fillId="33" borderId="11" xfId="0" applyFont="1" applyFill="1" applyBorder="1" applyAlignment="1">
      <alignment horizontal="center" vertical="top" wrapText="1"/>
    </xf>
    <xf numFmtId="0" fontId="15" fillId="33" borderId="10" xfId="0" applyFont="1" applyFill="1" applyBorder="1" applyAlignment="1">
      <alignment horizontal="center" vertical="top" wrapText="1"/>
    </xf>
    <xf numFmtId="0" fontId="20" fillId="33" borderId="67" xfId="0" applyFont="1" applyFill="1" applyBorder="1" applyAlignment="1">
      <alignment horizontal="left" vertical="center" wrapText="1" indent="1"/>
    </xf>
    <xf numFmtId="0" fontId="20" fillId="33" borderId="45" xfId="0" applyFont="1" applyFill="1" applyBorder="1" applyAlignment="1">
      <alignment horizontal="left" vertical="center" wrapText="1" indent="1"/>
    </xf>
    <xf numFmtId="0" fontId="0" fillId="0" borderId="56" xfId="0" applyBorder="1" applyAlignment="1">
      <alignment horizontal="left" vertical="center" wrapText="1" indent="1"/>
    </xf>
    <xf numFmtId="0" fontId="20" fillId="33" borderId="44" xfId="0" applyFont="1" applyFill="1" applyBorder="1" applyAlignment="1">
      <alignment horizontal="left" vertical="center" wrapText="1" indent="1"/>
    </xf>
    <xf numFmtId="0" fontId="15" fillId="37" borderId="35" xfId="0" applyFont="1" applyFill="1" applyBorder="1" applyAlignment="1">
      <alignment horizontal="left" vertical="center" wrapText="1" indent="1"/>
    </xf>
    <xf numFmtId="0" fontId="3" fillId="33" borderId="19" xfId="0" applyFont="1" applyFill="1" applyBorder="1" applyAlignment="1">
      <alignment horizontal="right" vertical="center" wrapText="1" indent="1"/>
    </xf>
    <xf numFmtId="0" fontId="3" fillId="33" borderId="35" xfId="0" applyFont="1" applyFill="1" applyBorder="1" applyAlignment="1">
      <alignment horizontal="right" vertical="center" wrapText="1" indent="1"/>
    </xf>
    <xf numFmtId="0" fontId="0" fillId="33" borderId="11" xfId="0" applyFont="1" applyFill="1" applyBorder="1" applyAlignment="1">
      <alignment vertical="center"/>
    </xf>
    <xf numFmtId="0" fontId="0" fillId="33" borderId="17" xfId="0" applyFont="1" applyFill="1" applyBorder="1" applyAlignment="1">
      <alignment vertical="center"/>
    </xf>
    <xf numFmtId="0" fontId="0" fillId="33" borderId="10" xfId="0" applyFont="1" applyFill="1" applyBorder="1" applyAlignment="1">
      <alignment vertical="center"/>
    </xf>
    <xf numFmtId="0" fontId="17" fillId="0" borderId="30" xfId="0" applyFont="1" applyBorder="1" applyAlignment="1">
      <alignment horizontal="left" vertical="center" wrapText="1" indent="1"/>
    </xf>
    <xf numFmtId="0" fontId="0" fillId="0" borderId="18"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37" borderId="10" xfId="0" applyFont="1" applyFill="1" applyBorder="1" applyAlignment="1">
      <alignment horizontal="left" vertical="center" indent="1"/>
    </xf>
    <xf numFmtId="0" fontId="0" fillId="0" borderId="30" xfId="0" applyBorder="1" applyAlignment="1">
      <alignment horizontal="left" vertical="center" wrapText="1" indent="1"/>
    </xf>
    <xf numFmtId="0" fontId="0" fillId="0" borderId="18" xfId="0" applyBorder="1" applyAlignment="1">
      <alignment horizontal="left" vertical="center" indent="1"/>
    </xf>
    <xf numFmtId="0" fontId="0" fillId="0" borderId="31" xfId="0" applyFont="1" applyFill="1" applyBorder="1" applyAlignment="1">
      <alignment horizontal="left" vertical="center" indent="1"/>
    </xf>
    <xf numFmtId="0" fontId="0" fillId="0" borderId="31" xfId="0" applyBorder="1" applyAlignment="1">
      <alignment horizontal="left" vertical="center" indent="1"/>
    </xf>
    <xf numFmtId="0" fontId="15" fillId="33" borderId="46" xfId="0" applyFont="1" applyFill="1" applyBorder="1" applyAlignment="1">
      <alignment horizontal="center" vertical="center" wrapText="1"/>
    </xf>
    <xf numFmtId="0" fontId="0" fillId="33" borderId="11" xfId="0" applyFill="1" applyBorder="1" applyAlignment="1">
      <alignment vertical="center"/>
    </xf>
    <xf numFmtId="0" fontId="0" fillId="33" borderId="17" xfId="0" applyFill="1" applyBorder="1" applyAlignment="1">
      <alignment vertical="center"/>
    </xf>
    <xf numFmtId="0" fontId="0" fillId="33" borderId="10" xfId="0" applyFill="1" applyBorder="1" applyAlignment="1">
      <alignment vertical="center"/>
    </xf>
    <xf numFmtId="0" fontId="0" fillId="0" borderId="56" xfId="0" applyFont="1" applyBorder="1" applyAlignment="1">
      <alignment horizontal="center" vertical="center" wrapText="1"/>
    </xf>
    <xf numFmtId="0" fontId="3" fillId="33" borderId="15" xfId="0" applyFont="1" applyFill="1" applyBorder="1" applyAlignment="1">
      <alignment horizontal="right" vertical="center" wrapText="1" indent="1"/>
    </xf>
    <xf numFmtId="0" fontId="3" fillId="0" borderId="16" xfId="0" applyFont="1" applyBorder="1" applyAlignment="1">
      <alignment horizontal="right" vertical="center" wrapText="1" indent="1"/>
    </xf>
    <xf numFmtId="0" fontId="0" fillId="37" borderId="10" xfId="0" applyFill="1" applyBorder="1" applyAlignment="1">
      <alignment horizontal="left" vertical="center" indent="1"/>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29" fillId="0" borderId="30" xfId="0" applyFont="1" applyFill="1" applyBorder="1" applyAlignment="1">
      <alignment horizontal="left" vertical="center" wrapText="1" indent="1"/>
    </xf>
    <xf numFmtId="0" fontId="29" fillId="0" borderId="66" xfId="0" applyFont="1" applyFill="1" applyBorder="1" applyAlignment="1">
      <alignment horizontal="left" vertical="center" wrapText="1" indent="1"/>
    </xf>
    <xf numFmtId="0" fontId="29" fillId="0" borderId="0" xfId="0" applyFont="1" applyFill="1" applyBorder="1" applyAlignment="1">
      <alignment horizontal="left" vertical="center" wrapText="1" indent="1"/>
    </xf>
    <xf numFmtId="0" fontId="29" fillId="0" borderId="59" xfId="0" applyFont="1" applyFill="1" applyBorder="1" applyAlignment="1">
      <alignment horizontal="left" vertical="center" wrapText="1" indent="1"/>
    </xf>
    <xf numFmtId="0" fontId="29" fillId="0" borderId="31" xfId="0" applyFont="1" applyFill="1" applyBorder="1" applyAlignment="1">
      <alignment vertical="center" wrapText="1"/>
    </xf>
    <xf numFmtId="0" fontId="29" fillId="0" borderId="73" xfId="0" applyFont="1" applyFill="1" applyBorder="1" applyAlignment="1">
      <alignment vertical="center" wrapText="1"/>
    </xf>
    <xf numFmtId="0" fontId="29" fillId="0" borderId="23" xfId="0" applyFont="1" applyFill="1" applyBorder="1" applyAlignment="1">
      <alignment horizontal="left" vertical="center" wrapText="1" indent="1"/>
    </xf>
    <xf numFmtId="0" fontId="0" fillId="0" borderId="18" xfId="0" applyBorder="1" applyAlignment="1">
      <alignment horizontal="left" vertical="center" wrapText="1" indent="1"/>
    </xf>
    <xf numFmtId="0" fontId="0" fillId="0" borderId="60" xfId="0" applyBorder="1" applyAlignment="1">
      <alignment horizontal="left" vertical="center" wrapText="1" indent="1"/>
    </xf>
    <xf numFmtId="0" fontId="29" fillId="0" borderId="24" xfId="0" applyFont="1" applyFill="1" applyBorder="1" applyAlignment="1">
      <alignment horizontal="left" vertical="center" wrapText="1" indent="1"/>
    </xf>
    <xf numFmtId="0" fontId="0" fillId="0" borderId="59" xfId="0" applyBorder="1" applyAlignment="1">
      <alignment horizontal="left" vertical="center" wrapText="1" indent="1"/>
    </xf>
    <xf numFmtId="0" fontId="29" fillId="0" borderId="18" xfId="0" applyFont="1" applyFill="1" applyBorder="1" applyAlignment="1">
      <alignment horizontal="left" vertical="center" wrapText="1" indent="1"/>
    </xf>
    <xf numFmtId="0" fontId="29" fillId="0" borderId="60" xfId="0" applyFont="1" applyFill="1" applyBorder="1" applyAlignment="1">
      <alignment horizontal="left" vertical="center" wrapText="1" indent="1"/>
    </xf>
    <xf numFmtId="0" fontId="29" fillId="0" borderId="72" xfId="0" applyFont="1" applyFill="1" applyBorder="1" applyAlignment="1">
      <alignment vertical="center" wrapText="1"/>
    </xf>
    <xf numFmtId="0" fontId="0" fillId="0" borderId="73" xfId="0" applyBorder="1" applyAlignment="1">
      <alignment vertical="center" wrapText="1"/>
    </xf>
    <xf numFmtId="0" fontId="29" fillId="0" borderId="65" xfId="0" applyFont="1" applyFill="1" applyBorder="1" applyAlignment="1">
      <alignment horizontal="left" vertical="center" wrapText="1" indent="1"/>
    </xf>
    <xf numFmtId="0" fontId="0" fillId="0" borderId="66" xfId="0" applyFill="1" applyBorder="1" applyAlignment="1">
      <alignment horizontal="left" vertical="center" wrapText="1" indent="1"/>
    </xf>
    <xf numFmtId="0" fontId="29" fillId="0" borderId="72" xfId="0" applyFont="1" applyFill="1" applyBorder="1" applyAlignment="1">
      <alignment horizontal="left" vertical="center" wrapText="1" indent="1"/>
    </xf>
    <xf numFmtId="0" fontId="29" fillId="0" borderId="31" xfId="0" applyFont="1" applyFill="1" applyBorder="1" applyAlignment="1">
      <alignment horizontal="left" vertical="center" wrapText="1" indent="1"/>
    </xf>
    <xf numFmtId="0" fontId="29" fillId="0" borderId="31" xfId="0" applyFont="1" applyBorder="1" applyAlignment="1">
      <alignment horizontal="left" vertical="center" wrapText="1" indent="1"/>
    </xf>
    <xf numFmtId="0" fontId="0" fillId="0" borderId="0" xfId="0" applyBorder="1" applyAlignment="1">
      <alignment horizontal="left" vertical="center" wrapText="1" indent="1"/>
    </xf>
    <xf numFmtId="0" fontId="0" fillId="0" borderId="31" xfId="0" applyBorder="1" applyAlignment="1">
      <alignment horizontal="left" vertical="center" wrapText="1" indent="1"/>
    </xf>
    <xf numFmtId="0" fontId="0" fillId="0" borderId="10" xfId="0" applyBorder="1" applyAlignment="1">
      <alignment horizontal="left" vertical="center" indent="1"/>
    </xf>
    <xf numFmtId="0" fontId="0" fillId="0" borderId="31" xfId="0" applyBorder="1" applyAlignment="1">
      <alignment vertical="center" wrapText="1"/>
    </xf>
    <xf numFmtId="0" fontId="15" fillId="33" borderId="14" xfId="0" applyFont="1" applyFill="1" applyBorder="1" applyAlignment="1">
      <alignment horizontal="right" vertical="top"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rhmzg@health.belgium.b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78"/>
  <sheetViews>
    <sheetView tabSelected="1" zoomScale="85" zoomScaleNormal="85" zoomScalePageLayoutView="0" workbookViewId="0" topLeftCell="A1">
      <pane xSplit="1" ySplit="8" topLeftCell="B9" activePane="bottomRight" state="frozen"/>
      <selection pane="topLeft" activeCell="A1" sqref="A1"/>
      <selection pane="topRight" activeCell="B1" sqref="B1"/>
      <selection pane="bottomLeft" activeCell="A4" sqref="A4"/>
      <selection pane="bottomRight" activeCell="G11" sqref="G11"/>
    </sheetView>
  </sheetViews>
  <sheetFormatPr defaultColWidth="9.140625" defaultRowHeight="12.75"/>
  <cols>
    <col min="1" max="1" width="6.00390625" style="23" customWidth="1"/>
    <col min="2" max="2" width="22.421875" style="125" bestFit="1" customWidth="1"/>
    <col min="3" max="3" width="92.8515625" style="147" bestFit="1" customWidth="1"/>
    <col min="4" max="16384" width="11.421875" style="0" customWidth="1"/>
  </cols>
  <sheetData>
    <row r="1" spans="2:3" ht="14.25">
      <c r="B1" s="169" t="s">
        <v>154</v>
      </c>
      <c r="C1" s="297"/>
    </row>
    <row r="2" spans="2:3" ht="14.25">
      <c r="B2" s="169" t="s">
        <v>155</v>
      </c>
      <c r="C2" s="298">
        <v>41248</v>
      </c>
    </row>
    <row r="3" spans="2:3" ht="14.25">
      <c r="B3" s="169" t="s">
        <v>181</v>
      </c>
      <c r="C3" s="155" t="s">
        <v>821</v>
      </c>
    </row>
    <row r="4" ht="12.75">
      <c r="C4" s="155"/>
    </row>
    <row r="5" spans="2:3" ht="15.75">
      <c r="B5" s="299" t="s">
        <v>290</v>
      </c>
      <c r="C5" s="300"/>
    </row>
    <row r="6" spans="2:3" ht="31.5">
      <c r="B6" s="146" t="s">
        <v>491</v>
      </c>
      <c r="C6" s="146" t="s">
        <v>492</v>
      </c>
    </row>
    <row r="7" spans="1:3" ht="15" customHeight="1">
      <c r="A7" s="22"/>
      <c r="B7" s="126" t="s">
        <v>122</v>
      </c>
      <c r="C7" s="138" t="s">
        <v>433</v>
      </c>
    </row>
    <row r="8" spans="1:3" ht="15" customHeight="1">
      <c r="A8" s="22"/>
      <c r="B8" s="126" t="s">
        <v>122</v>
      </c>
      <c r="C8" s="138" t="s">
        <v>123</v>
      </c>
    </row>
    <row r="9" spans="1:3" s="26" customFormat="1" ht="15" customHeight="1">
      <c r="A9" s="29"/>
      <c r="B9" s="127" t="str">
        <f>'A1.V5+'!A3</f>
        <v>A1.V5/A2.V18</v>
      </c>
      <c r="C9" s="124" t="str">
        <f>'A1.V5+'!B3</f>
        <v>Leeftijdscategorie en geboortejaar van de patiënten</v>
      </c>
    </row>
    <row r="10" spans="1:3" s="26" customFormat="1" ht="15" customHeight="1">
      <c r="A10" s="22"/>
      <c r="B10" s="127" t="str">
        <f>'A1.V5+_mama'!A3</f>
        <v>A1.V5a</v>
      </c>
      <c r="C10" s="124" t="str">
        <f>'A1.V5+_mama'!B3</f>
        <v>Geboortejaar van de moeders vermeld in PATBIRTH, geboorteverblijf</v>
      </c>
    </row>
    <row r="11" spans="1:3" s="26" customFormat="1" ht="15" customHeight="1">
      <c r="A11" s="22"/>
      <c r="B11" s="127" t="str">
        <f>'A1.V5+_mama'!A4</f>
        <v>A1.V5b</v>
      </c>
      <c r="C11" s="124" t="str">
        <f>'A1.V5+_mama'!B4</f>
        <v>Geboortejaar van de moeders vermeld in PATBIRTH, niet het geboorteverblijf</v>
      </c>
    </row>
    <row r="12" spans="1:3" s="26" customFormat="1" ht="15" customHeight="1">
      <c r="A12" s="22"/>
      <c r="B12" s="127" t="str">
        <f>'A2.V5V6'!A3</f>
        <v>A2.V5-V6</v>
      </c>
      <c r="C12" s="57" t="str">
        <f>'A2.V5V6'!B3</f>
        <v>Datum van opname in het ziekenhuis (jaar en maand)</v>
      </c>
    </row>
    <row r="13" spans="1:3" s="26" customFormat="1" ht="15" customHeight="1">
      <c r="A13" s="22"/>
      <c r="B13" s="127" t="str">
        <f>'A2.V7'!A3</f>
        <v>A2.V7</v>
      </c>
      <c r="C13" s="57" t="str">
        <f>'A2.V7'!B3</f>
        <v>Dag van opname in het ziekenhuis</v>
      </c>
    </row>
    <row r="14" spans="1:3" s="26" customFormat="1" ht="15" customHeight="1">
      <c r="A14" s="22"/>
      <c r="B14" s="127" t="str">
        <f>'A2.V11+'!A3</f>
        <v>A5.V11</v>
      </c>
      <c r="C14" s="57" t="str">
        <f>'A2.V11+'!B3</f>
        <v>Uur van opname in het ziekenhuis</v>
      </c>
    </row>
    <row r="15" spans="1:3" s="26" customFormat="1" ht="15" customHeight="1">
      <c r="A15" s="22"/>
      <c r="B15" s="127" t="str">
        <f>'A2.V8V9'!A3</f>
        <v>A2.V8-V9</v>
      </c>
      <c r="C15" s="57" t="str">
        <f>'A2.V8V9'!B3</f>
        <v>Datum (jaar en maand) van ontslag uit het ziekenhuis</v>
      </c>
    </row>
    <row r="16" spans="1:3" s="26" customFormat="1" ht="15" customHeight="1">
      <c r="A16" s="22"/>
      <c r="B16" s="127" t="str">
        <f>'A2.V7'!A25</f>
        <v>A2.V10</v>
      </c>
      <c r="C16" s="57" t="str">
        <f>'A2.V7'!B25</f>
        <v>Dag van ontslag uit het ziekenhuis</v>
      </c>
    </row>
    <row r="17" spans="1:3" s="26" customFormat="1" ht="15" customHeight="1">
      <c r="A17" s="22"/>
      <c r="B17" s="127" t="str">
        <f>'A2.V11+'!A4</f>
        <v>A2.V11</v>
      </c>
      <c r="C17" s="57" t="str">
        <f>'A2.V11+'!B4</f>
        <v>Uur van ontslag uit het ziekenhuis</v>
      </c>
    </row>
    <row r="18" spans="1:3" s="26" customFormat="1" ht="15" customHeight="1">
      <c r="A18" s="22"/>
      <c r="B18" s="127" t="str">
        <f>'A2.V13+'!A3</f>
        <v>A2.V13-V14</v>
      </c>
      <c r="C18" s="124" t="str">
        <f>'A2.V13+'!B3</f>
        <v>Type verblijven gebaseerd op de facturatie en categorieën ziekenhuisverblijven</v>
      </c>
    </row>
    <row r="19" spans="1:3" s="26" customFormat="1" ht="15" customHeight="1">
      <c r="A19" s="22"/>
      <c r="B19" s="127" t="str">
        <f>'A2.V16'!A3</f>
        <v>A2.V16a</v>
      </c>
      <c r="C19" s="124" t="str">
        <f>'A2.V16'!B3</f>
        <v>Aantal verblijven per uniek patiëntennummer</v>
      </c>
    </row>
    <row r="20" spans="1:3" s="26" customFormat="1" ht="15" customHeight="1">
      <c r="A20" s="24"/>
      <c r="B20" s="127" t="str">
        <f>'A2.V16_bb'!A3</f>
        <v>A2.V16b</v>
      </c>
      <c r="C20" s="124" t="str">
        <f>'A2.V16_bb'!B3</f>
        <v>Code Heropname van de baby's vermeld in PATBIRTH, geboren in het ziekenhuis:  Alle verblijven</v>
      </c>
    </row>
    <row r="21" spans="1:3" s="26" customFormat="1" ht="15" customHeight="1">
      <c r="A21" s="24"/>
      <c r="B21" s="127" t="str">
        <f>'A2.V16_bb'!A4</f>
        <v>A2.V16c</v>
      </c>
      <c r="C21" s="124" t="str">
        <f>'A2.V16_bb'!B4</f>
        <v>Code Heropname van de baby's vermeld in PATBIRTH, niet geboren in het ziekenhuis: Alle verblijven</v>
      </c>
    </row>
    <row r="22" spans="1:3" s="26" customFormat="1" ht="15" customHeight="1">
      <c r="A22" s="24"/>
      <c r="B22" s="127" t="str">
        <f>'A2.V16+_mama'!A3</f>
        <v>A2.V16d</v>
      </c>
      <c r="C22" s="57" t="str">
        <f>'A2.V16+_mama'!B3</f>
        <v>Code Heropname van de moeders vermeld in PATBIRTH, geboorteverblijf</v>
      </c>
    </row>
    <row r="23" spans="1:3" s="26" customFormat="1" ht="15" customHeight="1">
      <c r="A23" s="24"/>
      <c r="B23" s="127" t="str">
        <f>'A2.V16+_mama'!A4</f>
        <v>A2.V16e</v>
      </c>
      <c r="C23" s="57" t="str">
        <f>'A2.V16+_mama'!B4</f>
        <v>Code Heropname van de moeders vermeld in PATBIRTH, verblijven niet met de geboorte</v>
      </c>
    </row>
    <row r="24" spans="1:3" s="26" customFormat="1" ht="15" customHeight="1">
      <c r="A24" s="24"/>
      <c r="B24" s="127" t="str">
        <f>'A2.V17'!A3</f>
        <v>A2.V17a</v>
      </c>
      <c r="C24" s="124" t="str">
        <f>'A2.V17'!B3</f>
        <v>Geslacht van de patiënten</v>
      </c>
    </row>
    <row r="25" spans="1:3" s="26" customFormat="1" ht="15" customHeight="1">
      <c r="A25" s="24"/>
      <c r="B25" s="127" t="str">
        <f>'A2.V17+_bb'!A3</f>
        <v>A2.V17b</v>
      </c>
      <c r="C25" s="57" t="str">
        <f>'A2.V17+_bb'!B3</f>
        <v>Geslacht van de baby's vermeld in PATBIRTH, geboren in het ziekenhuis: Geboorteverblijf</v>
      </c>
    </row>
    <row r="26" spans="1:3" s="26" customFormat="1" ht="15" customHeight="1">
      <c r="A26" s="24"/>
      <c r="B26" s="127" t="str">
        <f>'A2.V17+_bb'!A4</f>
        <v>A2.V17c</v>
      </c>
      <c r="C26" s="57" t="str">
        <f>'A2.V17+_bb'!B4</f>
        <v>Geslacht van de baby's vermeld in PATBIRTH, niet geboren in het ziekenhuis: 1ste verblijf</v>
      </c>
    </row>
    <row r="27" spans="1:3" s="26" customFormat="1" ht="15" customHeight="1">
      <c r="A27" s="24"/>
      <c r="B27" s="127" t="str">
        <f>'A2.V17+_bb'!A5</f>
        <v>A2.V17d</v>
      </c>
      <c r="C27" s="57" t="str">
        <f>'A2.V17+_bb'!B5</f>
        <v>Geslacht van de baby's vermeld in PATBIRTH: Heropnamen</v>
      </c>
    </row>
    <row r="28" spans="1:3" s="26" customFormat="1" ht="15" customHeight="1">
      <c r="A28" s="22"/>
      <c r="B28" s="127" t="str">
        <f>'A2.V17+_bb'!A6</f>
        <v>A2.V18a</v>
      </c>
      <c r="C28" s="57" t="str">
        <f>'A2.V17+_bb'!B6</f>
        <v>Leeftijdindicator van de baby's vermeld in PATBIRTH, niet geboren in het ziekenhuis: 1ste verblijf</v>
      </c>
    </row>
    <row r="29" spans="1:3" s="26" customFormat="1" ht="15" customHeight="1">
      <c r="A29" s="22"/>
      <c r="B29" s="127" t="str">
        <f>'A2.V17+_bb'!A7</f>
        <v>A2.V18b</v>
      </c>
      <c r="C29" s="57" t="str">
        <f>'A2.V17+_bb'!B7</f>
        <v>Leeftijdindicator van de baby's vermeld in PATBIRTH: Heropnames</v>
      </c>
    </row>
    <row r="30" spans="1:3" s="26" customFormat="1" ht="15" customHeight="1">
      <c r="A30" s="22"/>
      <c r="B30" s="127" t="str">
        <f>'A2.V19'!A3</f>
        <v>A2.V19</v>
      </c>
      <c r="C30" s="124" t="str">
        <f>'A2.V19'!B3</f>
        <v>Arrondissement waar de patiënten gedomicilieerd zijn bij opname</v>
      </c>
    </row>
    <row r="31" spans="1:3" s="26" customFormat="1" ht="15" customHeight="1">
      <c r="A31" s="22"/>
      <c r="B31" s="127" t="str">
        <f>'A2.V11+'!A5</f>
        <v>A2.V20</v>
      </c>
      <c r="C31" s="57" t="str">
        <f>'A2.V11+'!B5</f>
        <v>Landcode (domicilie) van de patiënten</v>
      </c>
    </row>
    <row r="32" spans="1:3" s="26" customFormat="1" ht="15" customHeight="1">
      <c r="A32" s="22"/>
      <c r="B32" s="127" t="str">
        <f>'A2.V11+'!A6</f>
        <v>A2.V21</v>
      </c>
      <c r="C32" s="57" t="str">
        <f>'A2.V11+'!B6</f>
        <v>Nationaliteit van de patiënten</v>
      </c>
    </row>
    <row r="33" spans="1:3" s="26" customFormat="1" ht="24.75" customHeight="1">
      <c r="A33" s="22"/>
      <c r="B33" s="127" t="str">
        <f>'A2.V20V21'!A3</f>
        <v>A2.V20-V21a</v>
      </c>
      <c r="C33" s="124" t="str">
        <f>'A2.V20V21'!B3</f>
        <v>De nationaliteit en provincie (domicilie) van patiënten die een vaste woonplaats hebben in België (Landcode = 150 of BE)</v>
      </c>
    </row>
    <row r="34" spans="1:3" s="17" customFormat="1" ht="24.75" customHeight="1">
      <c r="A34" s="22"/>
      <c r="B34" s="127" t="str">
        <f>'A2.V20V21'!A5</f>
        <v>A2.V20-V21b</v>
      </c>
      <c r="C34" s="124" t="str">
        <f>'A2.V20V21'!B5</f>
        <v>De nationaliteit en landcode (domicilie) van patiënten die GEEN vaste woonplaats hebben in België (Landcode ≠ 150 of BE).</v>
      </c>
    </row>
    <row r="35" spans="1:3" s="26" customFormat="1" ht="15" customHeight="1">
      <c r="A35" s="22"/>
      <c r="B35" s="127" t="str">
        <f>'A2.V11+'!A7</f>
        <v>A2.V22</v>
      </c>
      <c r="C35" s="57" t="str">
        <f>'A2.V11+'!B7</f>
        <v>Code verzekeringsstatus van de patiënt</v>
      </c>
    </row>
    <row r="36" spans="1:3" s="26" customFormat="1" ht="15" customHeight="1">
      <c r="A36" s="22"/>
      <c r="B36" s="127" t="str">
        <f>'A2.V11+'!E3</f>
        <v>A2.V23a</v>
      </c>
      <c r="C36" s="57" t="str">
        <f>'A2.V11+'!F3</f>
        <v>Plaats vóór opname in het ziekenhuis</v>
      </c>
    </row>
    <row r="37" spans="1:3" s="26" customFormat="1" ht="15" customHeight="1">
      <c r="A37" s="22"/>
      <c r="B37" s="127" t="str">
        <f>'A2.V23+_bb'!A3</f>
        <v>A2.V23b</v>
      </c>
      <c r="C37" s="57" t="str">
        <f>'A2.V23+_bb'!B3</f>
        <v>Plaats voor opname van de baby's vermeld in PATBIRTH, geboren in het ziekenhuis: Alle verblijven</v>
      </c>
    </row>
    <row r="38" spans="1:3" s="26" customFormat="1" ht="15" customHeight="1">
      <c r="A38" s="22"/>
      <c r="B38" s="127" t="str">
        <f>'A2.V23+_bb'!A4</f>
        <v>A2.V23c</v>
      </c>
      <c r="C38" s="57" t="str">
        <f>'A2.V23+_bb'!B4</f>
        <v>Plaats voor opname van de baby's vermeld in PATBIRTH, niet geboren in het ziekenhuis: Alle verblijven</v>
      </c>
    </row>
    <row r="39" spans="1:3" s="26" customFormat="1" ht="15" customHeight="1">
      <c r="A39" s="24"/>
      <c r="B39" s="127" t="str">
        <f>'A1.V5+_mama'!A5</f>
        <v>A2.V23d</v>
      </c>
      <c r="C39" s="57" t="str">
        <f>'A1.V5+_mama'!B5</f>
        <v>Plaats voor opname van de moeders vermeld in PATBIRTH, geboorteverblijf</v>
      </c>
    </row>
    <row r="40" spans="1:3" s="26" customFormat="1" ht="15" customHeight="1">
      <c r="A40" s="24"/>
      <c r="B40" s="127" t="str">
        <f>'A1.V5+_mama'!A6</f>
        <v>A2.V23e</v>
      </c>
      <c r="C40" s="57" t="str">
        <f>'A1.V5+_mama'!B6</f>
        <v>Plaats voor opname van de moeders vermeld in PATBIRTH, verblijven niet met de geboorte</v>
      </c>
    </row>
    <row r="41" spans="1:3" s="26" customFormat="1" ht="15" customHeight="1">
      <c r="A41" s="22"/>
      <c r="B41" s="127" t="str">
        <f>'A2.V11+'!E4</f>
        <v>A2.V24a</v>
      </c>
      <c r="C41" s="57" t="str">
        <f>'A2.V11+'!F4</f>
        <v>Type opname van het verblijf</v>
      </c>
    </row>
    <row r="42" spans="1:3" s="26" customFormat="1" ht="15" customHeight="1">
      <c r="A42" s="22"/>
      <c r="B42" s="127" t="str">
        <f>'A2.V23+_bb'!A5</f>
        <v>A2.V24b</v>
      </c>
      <c r="C42" s="57" t="str">
        <f>'A2.V23+_bb'!B5</f>
        <v>Type opname van de baby's vermeld in PATBIRTH, geboren in het ziekenhuis: Alle verblijven</v>
      </c>
    </row>
    <row r="43" spans="1:3" s="26" customFormat="1" ht="15" customHeight="1">
      <c r="A43" s="22"/>
      <c r="B43" s="127" t="str">
        <f>'A2.V23+_bb'!A6</f>
        <v>A2.V24c</v>
      </c>
      <c r="C43" s="57" t="str">
        <f>'A2.V23+_bb'!B6</f>
        <v>Type opname van de baby's vermeld in PATBIRTH, niet geboren in het ziekenhuis: Alle verblijven</v>
      </c>
    </row>
    <row r="44" spans="1:3" s="26" customFormat="1" ht="15" customHeight="1">
      <c r="A44" s="22"/>
      <c r="B44" s="127" t="str">
        <f>'A1.V5+_mama'!A7</f>
        <v>A2.V24d</v>
      </c>
      <c r="C44" s="125" t="str">
        <f>'A1.V5+_mama'!B7</f>
        <v>Type opname van de moeders vermeld in PATBIRTH, geboorteverblijf</v>
      </c>
    </row>
    <row r="45" spans="1:3" s="26" customFormat="1" ht="15" customHeight="1">
      <c r="A45" s="22"/>
      <c r="B45" s="127" t="str">
        <f>'A1.V5+_mama'!A8</f>
        <v>A2.V24e</v>
      </c>
      <c r="C45" s="125" t="str">
        <f>'A1.V5+_mama'!B8</f>
        <v>Type opname van de moeders vermeld in PATBIRTH, verblijven niet met de geboorte</v>
      </c>
    </row>
    <row r="46" spans="1:3" s="26" customFormat="1" ht="15" customHeight="1">
      <c r="A46" s="24"/>
      <c r="B46" s="127" t="str">
        <f>'A2.V11+'!E5</f>
        <v>A2.V25a</v>
      </c>
      <c r="C46" s="57" t="str">
        <f>'A2.V11+'!F5</f>
        <v>Patiënt "verwezen door"</v>
      </c>
    </row>
    <row r="47" spans="1:3" s="26" customFormat="1" ht="15" customHeight="1">
      <c r="A47" s="24"/>
      <c r="B47" s="127" t="str">
        <f>'A2.V23+_bb'!A7</f>
        <v>A2.V25b</v>
      </c>
      <c r="C47" s="57" t="str">
        <f>'A2.V23+_bb'!B7</f>
        <v>"Verwezen door" van de baby's vermeld in PATBIRTH, geboren in het ziekenhuis: Alle verblijven</v>
      </c>
    </row>
    <row r="48" spans="1:3" s="26" customFormat="1" ht="15" customHeight="1">
      <c r="A48" s="24"/>
      <c r="B48" s="127" t="str">
        <f>'A2.V23+_bb'!A8</f>
        <v>A2.V25c</v>
      </c>
      <c r="C48" s="57" t="str">
        <f>'A2.V23+_bb'!B8</f>
        <v>"Verwezen door" van de baby's vermeld in PATBIRTH, niet geboren in het ziekenhuis: Alle verblijven</v>
      </c>
    </row>
    <row r="49" spans="1:3" s="26" customFormat="1" ht="15" customHeight="1">
      <c r="A49" s="24"/>
      <c r="B49" s="127" t="str">
        <f>'A1.V5+_mama'!A9</f>
        <v>A2.V25d</v>
      </c>
      <c r="C49" s="125" t="str">
        <f>'A1.V5+_mama'!B9</f>
        <v>"Verwezen door" van de moeders vermeld in PATBIRTH, geboorteverblijf</v>
      </c>
    </row>
    <row r="50" spans="1:3" s="26" customFormat="1" ht="15" customHeight="1">
      <c r="A50" s="24"/>
      <c r="B50" s="127" t="str">
        <f>'A1.V5+_mama'!A10</f>
        <v>A2.V25e</v>
      </c>
      <c r="C50" s="125" t="str">
        <f>'A1.V5+_mama'!B10</f>
        <v>"Verwezen door" van de moeders vermeld in PATBIRTH, verblijven niet met de geboorte</v>
      </c>
    </row>
    <row r="51" spans="1:3" s="26" customFormat="1" ht="15" customHeight="1">
      <c r="A51" s="24"/>
      <c r="B51" s="127" t="str">
        <f>'A2.V11+'!E6</f>
        <v>A2.V26a</v>
      </c>
      <c r="C51" s="57" t="str">
        <f>'A2.V11+'!F6</f>
        <v>Bestemming van de patiënten na ontslag</v>
      </c>
    </row>
    <row r="52" spans="1:3" s="26" customFormat="1" ht="15" customHeight="1">
      <c r="A52" s="24"/>
      <c r="B52" s="127" t="str">
        <f>'A2.V17+_bb'!A8</f>
        <v>A2.V26b</v>
      </c>
      <c r="C52" s="57" t="str">
        <f>'A2.V17+_bb'!B8</f>
        <v>Bestemming van de baby's vermeld in PATBIRTH, geboren in het ziekenhuis: Geboorteverblijf</v>
      </c>
    </row>
    <row r="53" spans="1:3" s="26" customFormat="1" ht="15" customHeight="1">
      <c r="A53" s="24"/>
      <c r="B53" s="127" t="str">
        <f>'A2.V17+_bb'!A9</f>
        <v>A2.V26c</v>
      </c>
      <c r="C53" s="57" t="str">
        <f>'A2.V17+_bb'!B9</f>
        <v>Bestemming van de baby's vermeld in PATBIRTH, niet geboren in het ziekenhuis: 1ste verblijf</v>
      </c>
    </row>
    <row r="54" spans="1:3" s="26" customFormat="1" ht="15" customHeight="1">
      <c r="A54" s="24"/>
      <c r="B54" s="127" t="str">
        <f>'A2.V17+_bb'!A10</f>
        <v>A2.V26d</v>
      </c>
      <c r="C54" s="57" t="str">
        <f>'A2.V17+_bb'!B10</f>
        <v>Bestemming van de baby's vermeld in PATBIRTH: Heropnamen</v>
      </c>
    </row>
    <row r="55" spans="1:3" s="26" customFormat="1" ht="15" customHeight="1">
      <c r="A55" s="24"/>
      <c r="B55" s="127" t="str">
        <f>'A2.V16+_mama'!A5</f>
        <v>A2.V26e</v>
      </c>
      <c r="C55" s="57" t="str">
        <f>'A2.V16+_mama'!B5</f>
        <v>Bestemming van de moeders vermeld in PATBIRTH, geboorteverblijf</v>
      </c>
    </row>
    <row r="56" spans="1:3" s="26" customFormat="1" ht="15" customHeight="1">
      <c r="A56" s="24"/>
      <c r="B56" s="127" t="str">
        <f>'A2.V16+_mama'!A6</f>
        <v>A2.V26f</v>
      </c>
      <c r="C56" s="57" t="str">
        <f>'A2.V16+_mama'!B6</f>
        <v>Bestemming van de moeders vermeld in PATBIRTH, verblijven niet met de geboorte</v>
      </c>
    </row>
    <row r="57" spans="1:3" s="26" customFormat="1" ht="15" customHeight="1">
      <c r="A57" s="24"/>
      <c r="B57" s="127" t="str">
        <f>'A2.V11+'!E7</f>
        <v>A2.V27a</v>
      </c>
      <c r="C57" s="57" t="str">
        <f>'A2.V11+'!F7</f>
        <v>Type ontslag uit het ziekenhuis</v>
      </c>
    </row>
    <row r="58" spans="1:3" s="26" customFormat="1" ht="15" customHeight="1">
      <c r="A58" s="24"/>
      <c r="B58" s="127" t="str">
        <f>'A2.V17+_bb'!A11</f>
        <v>A2.V27b</v>
      </c>
      <c r="C58" s="125" t="str">
        <f>'A2.V17+_bb'!B11</f>
        <v>Type ontslag van de baby's vermeld in PATBIRTH, geboren in het ziekenhuis: Geboorteverblijf</v>
      </c>
    </row>
    <row r="59" spans="1:3" s="26" customFormat="1" ht="15" customHeight="1">
      <c r="A59" s="24"/>
      <c r="B59" s="127" t="str">
        <f>'A2.V17+_bb'!A12</f>
        <v>A2.V27c</v>
      </c>
      <c r="C59" s="125" t="str">
        <f>'A2.V17+_bb'!B12</f>
        <v>Type ontslag van de baby's vermeld in PATBIRTH, niet geboren in het ziekenhuis: 1ste verblijf</v>
      </c>
    </row>
    <row r="60" spans="1:3" s="26" customFormat="1" ht="15" customHeight="1">
      <c r="A60" s="24"/>
      <c r="B60" s="127" t="str">
        <f>'A2.V17+_bb'!A13</f>
        <v>A2.V27d</v>
      </c>
      <c r="C60" s="125" t="str">
        <f>'A2.V17+_bb'!B13</f>
        <v>Type ontslag van de baby's vermeld in PATBIRTH: Heropnamen</v>
      </c>
    </row>
    <row r="61" spans="1:3" s="26" customFormat="1" ht="15" customHeight="1">
      <c r="A61" s="24"/>
      <c r="B61" s="127" t="str">
        <f>'A2.V16+_mama'!A7</f>
        <v>A2.V27e</v>
      </c>
      <c r="C61" s="125" t="str">
        <f>'A2.V16+_mama'!B7</f>
        <v>Type ontslag van de moeders vermeld in PATBIRTH, geboorteverblijf</v>
      </c>
    </row>
    <row r="62" spans="1:3" s="26" customFormat="1" ht="15" customHeight="1">
      <c r="A62" s="24"/>
      <c r="B62" s="127" t="str">
        <f>'A2.V16+_mama'!A8</f>
        <v>A2.V27f</v>
      </c>
      <c r="C62" s="125" t="str">
        <f>'A2.V16+_mama'!B8</f>
        <v>Type ontslag van de moeders vermeld in PATBIRTH, verblijven niet met de geboorte</v>
      </c>
    </row>
    <row r="63" spans="1:3" s="26" customFormat="1" ht="15" customHeight="1">
      <c r="A63" s="24"/>
      <c r="B63" s="127" t="str">
        <f>'A2-A5.DUR'!A3</f>
        <v>A2-A5.DUR</v>
      </c>
      <c r="C63" s="125" t="str">
        <f>'A2-A5.DUR'!B3</f>
        <v>Vergelijking van de totale verblijfsduur in de verschillende bestanden</v>
      </c>
    </row>
    <row r="64" spans="1:3" s="26" customFormat="1" ht="15" customHeight="1">
      <c r="A64" s="24"/>
      <c r="B64" s="127" t="str">
        <f>'A2-A4.FAC'!A3</f>
        <v>A2.V15-A4.V10V11</v>
      </c>
      <c r="C64" s="124" t="str">
        <f>'A2-A4.FAC'!B3</f>
        <v>Vergelijking van het aantal volledig te factureren ligdagen in de verschillende bestanden</v>
      </c>
    </row>
    <row r="65" spans="1:3" s="26" customFormat="1" ht="15" customHeight="1">
      <c r="A65" s="24"/>
      <c r="B65" s="127" t="str">
        <f>'A3.V6a+'!A3</f>
        <v>A3.V6a</v>
      </c>
      <c r="C65" s="125" t="str">
        <f>'A3.V6a+'!B3</f>
        <v>Aantal specialismen per verblijf</v>
      </c>
    </row>
    <row r="66" spans="1:3" s="26" customFormat="1" ht="15" customHeight="1">
      <c r="A66" s="24"/>
      <c r="B66" s="127" t="str">
        <f>'A3.V6a+'!A4</f>
        <v>A4.V6a</v>
      </c>
      <c r="C66" s="125" t="str">
        <f>'A3.V6a+'!B4</f>
        <v>Aantal bedindexen per verblijf</v>
      </c>
    </row>
    <row r="67" spans="1:3" s="26" customFormat="1" ht="15" customHeight="1">
      <c r="A67" s="24"/>
      <c r="B67" s="127" t="str">
        <f>'A3.V6a+'!A5</f>
        <v>A5.V7a</v>
      </c>
      <c r="C67" s="125" t="str">
        <f>'A3.V6a+'!B5</f>
        <v>Aantal verpleegeenheden per verblijf</v>
      </c>
    </row>
    <row r="68" spans="1:3" s="26" customFormat="1" ht="15" customHeight="1">
      <c r="A68" s="24"/>
      <c r="B68" s="127" t="str">
        <f>'A3.V6b+'!A3</f>
        <v>A3.V6b</v>
      </c>
      <c r="C68" s="125" t="str">
        <f>'A3.V6b+'!B3</f>
        <v>Aantal, procent en gemiddelde duur verblijven per specialisme (CODE_SPEC)</v>
      </c>
    </row>
    <row r="69" spans="1:3" s="26" customFormat="1" ht="15" customHeight="1">
      <c r="A69" s="24"/>
      <c r="B69" s="127" t="str">
        <f>'A3.V6b+'!A4</f>
        <v>A4.V6b</v>
      </c>
      <c r="C69" s="125" t="str">
        <f>'A3.V6b+'!B4</f>
        <v>Aantal, procent en gemiddelde duur verblijven per bedindex (A4_CODE_BEDINDEX_FAC)</v>
      </c>
    </row>
    <row r="70" spans="1:3" s="26" customFormat="1" ht="15" customHeight="1">
      <c r="A70" s="24"/>
      <c r="B70" s="127" t="str">
        <f>'A3.V6b+'!A5</f>
        <v>A5.V7b</v>
      </c>
      <c r="C70" s="125" t="str">
        <f>'A3.V6b+'!B5</f>
        <v>Aantal, procent en gemiddelde duur verblijven per verpleegeenheid (CODE_UNIT)</v>
      </c>
    </row>
    <row r="71" spans="1:3" s="26" customFormat="1" ht="15" customHeight="1">
      <c r="A71" s="25"/>
      <c r="B71" s="127" t="str">
        <f>'A3.V6c'!A3</f>
        <v>A3.V6c</v>
      </c>
      <c r="C71" s="125" t="str">
        <f>'A3.V6c'!B3</f>
        <v>Verdeling van verblijven volgens de verblijfsduur in het specialisme intensieve zorgen</v>
      </c>
    </row>
    <row r="72" spans="1:3" s="26" customFormat="1" ht="15" customHeight="1">
      <c r="A72" s="24"/>
      <c r="B72" s="127" t="str">
        <f>'A5.V7c'!A3</f>
        <v>A5.V7c</v>
      </c>
      <c r="C72" s="125" t="str">
        <f>'A5.V7c'!B3</f>
        <v>Aantal uren verbleven in verpleegeenheid intensieve zorgen (CODE_UNIT)</v>
      </c>
    </row>
    <row r="73" spans="1:3" s="26" customFormat="1" ht="15" customHeight="1">
      <c r="A73" s="24"/>
      <c r="B73" s="127" t="str">
        <f>'A4.V6c'!A3</f>
        <v>A4.V6c</v>
      </c>
      <c r="C73" s="125" t="str">
        <f>'A4.V6c'!B3</f>
        <v>Verdeling van verblijven volgens specifieke bedindexen</v>
      </c>
    </row>
    <row r="74" spans="1:3" s="26" customFormat="1" ht="15" customHeight="1">
      <c r="A74" s="24"/>
      <c r="B74" s="127" t="str">
        <f>'A4.V10+'!A3</f>
        <v>A4.V10V12</v>
      </c>
      <c r="C74" s="125" t="str">
        <f>'A4.V10+'!B3</f>
        <v>Bedbezetting per bedindex</v>
      </c>
    </row>
    <row r="75" spans="1:3" s="26" customFormat="1" ht="15" customHeight="1">
      <c r="A75" s="30"/>
      <c r="B75" s="127" t="str">
        <f>'A6.V5'!A4</f>
        <v>A6.V5a</v>
      </c>
      <c r="C75" s="125" t="str">
        <f>'A6.V5'!B4</f>
        <v>Transport van de patiënten: Type transportmiddel</v>
      </c>
    </row>
    <row r="76" spans="1:3" s="26" customFormat="1" ht="15" customHeight="1">
      <c r="A76" s="30"/>
      <c r="B76" s="127" t="str">
        <f>'A6.V5'!A21</f>
        <v>A6.V5b</v>
      </c>
      <c r="C76" s="125" t="str">
        <f>'A6.V5'!B21</f>
        <v>Transport van de patiënten: Type transportmiddel per type opname</v>
      </c>
    </row>
    <row r="77" spans="1:3" s="26" customFormat="1" ht="15" customHeight="1">
      <c r="A77" s="30"/>
      <c r="B77" s="127" t="str">
        <f>'A6.V5+'!A4</f>
        <v>A6.V5V6</v>
      </c>
      <c r="C77" s="124" t="str">
        <f>'A6.V5+'!B4</f>
        <v>Transport van de patiënten: Type en code transportmiddel</v>
      </c>
    </row>
    <row r="78" spans="1:3" s="26" customFormat="1" ht="15" customHeight="1">
      <c r="A78" s="30"/>
      <c r="B78" s="127" t="str">
        <f>'A6.V5+'!A21</f>
        <v>A6.V7</v>
      </c>
      <c r="C78" s="124" t="str">
        <f>'A6.V5+'!B21</f>
        <v>Transport van de patiënten: Aantal verblijven met MUG of PIT fichenummer ingevuld</v>
      </c>
    </row>
  </sheetData>
  <sheetProtection/>
  <autoFilter ref="A6:C78"/>
  <mergeCells count="1">
    <mergeCell ref="B5:C5"/>
  </mergeCells>
  <hyperlinks>
    <hyperlink ref="B9" location="'A1.V5+'!A1" display="'A1.V5+'!A1"/>
    <hyperlink ref="B10" location="'A1.V5+_mama'!A1" display="'A1.V5+_mama'!A1"/>
    <hyperlink ref="B11" location="'A1.V5+_mama'!A1" display="'A1.V5+_mama'!A1"/>
    <hyperlink ref="B7" location="Inleiding!A1" display="Inleiding"/>
    <hyperlink ref="B24" location="A2.V17!A4" display="A2.V17!A4"/>
    <hyperlink ref="B30" location="A2.V19!A4" display="A2.V19!A4"/>
    <hyperlink ref="B33" location="A2.V20V21!A1" display="A2.V20V21!A1"/>
    <hyperlink ref="B34" location="A2.V20V21!A1" display="A2.V20V21!A1"/>
    <hyperlink ref="B41" location="'A2.V11+'!A1" display="'A2.V11+'!A1"/>
    <hyperlink ref="B42" location="'A2.V23+_bb'!A1" display="'A2.V23+_bb'!A1"/>
    <hyperlink ref="B63" location="'A2-A5.DUR'!A4" display="'A2-A5.DUR'!A4"/>
    <hyperlink ref="B26" location="'A2.V17+_bb'!A1" display="'A2.V17+_bb'!A1"/>
    <hyperlink ref="B27" location="'A2.V17+_bb'!A1" display="'A2.V17+_bb'!A1"/>
    <hyperlink ref="B28" location="'A2.V17+_bb'!A1" display="'A2.V17+_bb'!A1"/>
    <hyperlink ref="B29" location="'A2.V17+_bb'!A1" display="'A2.V17+_bb'!A1"/>
    <hyperlink ref="B25" location="'A2.V17+_bb'!A1" display="'A2.V17+_bb'!A1"/>
    <hyperlink ref="B31" location="'A2.V11+'!A1" display="'A2.V11+'!A1"/>
    <hyperlink ref="B32" location="'A2.V11+'!A1" display="'A2.V11+'!A1"/>
    <hyperlink ref="B35" location="'A2.V11+'!A1" display="'A2.V11+'!A1"/>
    <hyperlink ref="B36" location="'A2.V11+'!A1" display="'A2.V11+'!A1"/>
    <hyperlink ref="B37" location="'A2.V23+_bb'!A1" display="'A2.V23+_bb'!A1"/>
    <hyperlink ref="B38" location="'A2.V23+_bb'!A1" display="'A2.V23+_bb'!A1"/>
    <hyperlink ref="B39" location="'A1.V5+_mama'!A1" display="'A1.V5+_mama'!A1"/>
    <hyperlink ref="B40" location="'A1.V5+_mama'!A1" display="'A1.V5+_mama'!A1"/>
    <hyperlink ref="B43" location="'A2.V23+_bb'!A1" display="'A2.V23+_bb'!A1"/>
    <hyperlink ref="B44" location="'A1.V5+_mama'!A1" display="'A1.V5+_mama'!A1"/>
    <hyperlink ref="B45" location="'A1.V5+_mama'!A1" display="'A1.V5+_mama'!A1"/>
    <hyperlink ref="B46" location="'A2.V11+'!A1" display="'A2.V11+'!A1"/>
    <hyperlink ref="B47" location="'A2.V23+_bb'!A1" display="'A2.V23+_bb'!A1"/>
    <hyperlink ref="B48" location="'A2.V23+_bb'!A1" display="'A2.V23+_bb'!A1"/>
    <hyperlink ref="B49" location="'A1.V5+_mama'!A1" display="'A1.V5+_mama'!A1"/>
    <hyperlink ref="B50" location="'A1.V5+_mama'!A1" display="'A1.V5+_mama'!A1"/>
    <hyperlink ref="B51" location="'A2.V11+'!A1" display="'A2.V11+'!A1"/>
    <hyperlink ref="B52" location="'A2.V17+_bb'!A1" display="'A2.V17+_bb'!A1"/>
    <hyperlink ref="B53" location="'A2.V17+_bb'!A1" display="'A2.V17+_bb'!A1"/>
    <hyperlink ref="B54" location="'A2.V17+_bb'!A1" display="'A2.V17+_bb'!A1"/>
    <hyperlink ref="B55" location="'A2.V16+_mama'!A1" display="'A2.V16+_mama'!A1"/>
    <hyperlink ref="B57" location="'A2.V11+'!A1" display="'A2.V11+'!A1"/>
    <hyperlink ref="B58" location="'A2.V17+_bb'!A1" display="'A2.V17+_bb'!A1"/>
    <hyperlink ref="B59:B60" location="'A2.V17+_bb'!A1" display="'A2.V17+_bb'!A1"/>
    <hyperlink ref="B61" location="'A2.V16+_mama'!A1" display="'A2.V16+_mama'!A1"/>
    <hyperlink ref="B62" location="'A2.V16+_mama'!A1" display="'A2.V16+_mama'!A1"/>
    <hyperlink ref="B56" location="'A2.V16+_mama'!A1" display="'A2.V16+_mama'!A1"/>
    <hyperlink ref="B22" location="'A2.V16+_mama'!A1" display="'A2.V16+_mama'!A1"/>
    <hyperlink ref="B23" location="'A2.V16+_mama'!A1" display="'A2.V16+_mama'!A1"/>
    <hyperlink ref="B64" location="'A2-A4.FAC'!A1" display="'A2-A4.FAC'!A1"/>
    <hyperlink ref="B65" location="'A3.V6a+'!A1" display="'A3.V6a+'!A1"/>
    <hyperlink ref="B66:B67" location="'A3.V6a+'!A1" display="'A3.V6a+'!A1"/>
    <hyperlink ref="B68" location="'A3.V6b+'!A1" display="'A3.V6b+'!A1"/>
    <hyperlink ref="B69:B70" location="'A3.V6b+'!A1" display="'A3.V6b+'!A1"/>
    <hyperlink ref="B71" location="A3.V6c!A1" display="A3.V6c!A1"/>
    <hyperlink ref="B72:B73" location="'A3.V6c+'!A1" display="'A3.V6c+'!A1"/>
    <hyperlink ref="B74" location="'A4.V10+'!A1" display="'A4.V10+'!A1"/>
    <hyperlink ref="B75" location="A6.V5!A1" display="A6.V5!A1"/>
    <hyperlink ref="B76" location="A6.V5!A1" display="A6.V5!A1"/>
    <hyperlink ref="B77" location="'A6.V5+'!A1" display="'A6.V5+'!A1"/>
    <hyperlink ref="B78" location="'A6.V5+'!A1" display="'A6.V5+'!A1"/>
    <hyperlink ref="B12" location="A2.V5V6!A1" display="A2.V5V6!A1"/>
    <hyperlink ref="B13" location="A2.V7!A1" display="A2.V7!A1"/>
    <hyperlink ref="B14" location="'A2.V11+'!A1" display="'A2.V11+'!A1"/>
    <hyperlink ref="B15" location="A2.V8V9!A1" display="A2.V8V9!A1"/>
    <hyperlink ref="B16" location="A2.V7!A1" display="A2.V7!A1"/>
    <hyperlink ref="B17" location="'A2.V11+'!A1" display="'A2.V11+'!A1"/>
    <hyperlink ref="B18" location="'A2.V13+'!A1" display="'A2.V13+'!A1"/>
    <hyperlink ref="B19" location="A2.V16!A1" display="A2.V16!A1"/>
    <hyperlink ref="B20" location="A2.V16_bb!A1" display="A2.V16_bb!A1"/>
    <hyperlink ref="B21" location="A2.V16_bb!A1" display="A2.V16_bb!A1"/>
    <hyperlink ref="B73" location="A4.V6c!A1" display="A4.V6c!A1"/>
    <hyperlink ref="B72" location="A5.V7c!A1" display="A5.V7c!A1"/>
    <hyperlink ref="C3" r:id="rId1" display="info.rhmzg@health.belgium.be"/>
    <hyperlink ref="B8" location="Inleiding!A1" display="Inleiding"/>
  </hyperlinks>
  <printOptions gridLines="1"/>
  <pageMargins left="0.787401575" right="0.787401575" top="0.984251969" bottom="0.984251969" header="0.5" footer="0.5"/>
  <pageSetup fitToHeight="2" fitToWidth="1" horizontalDpi="600" verticalDpi="600" orientation="portrait" paperSize="9" scale="65" r:id="rId2"/>
</worksheet>
</file>

<file path=xl/worksheets/sheet10.xml><?xml version="1.0" encoding="utf-8"?>
<worksheet xmlns="http://schemas.openxmlformats.org/spreadsheetml/2006/main" xmlns:r="http://schemas.openxmlformats.org/officeDocument/2006/relationships">
  <dimension ref="A1:M32"/>
  <sheetViews>
    <sheetView zoomScale="85" zoomScaleNormal="85" zoomScalePageLayoutView="0" workbookViewId="0" topLeftCell="A1">
      <pane ySplit="1" topLeftCell="A2" activePane="bottomLeft" state="frozen"/>
      <selection pane="topLeft" activeCell="A1" sqref="A1"/>
      <selection pane="bottomLeft" activeCell="C3" sqref="C3"/>
    </sheetView>
  </sheetViews>
  <sheetFormatPr defaultColWidth="9.140625" defaultRowHeight="12.75"/>
  <cols>
    <col min="1" max="1" width="12.7109375" style="0" bestFit="1" customWidth="1"/>
    <col min="2" max="2" width="35.7109375" style="0" customWidth="1"/>
    <col min="3" max="23" width="10.7109375" style="0" customWidth="1"/>
    <col min="24" max="25" width="11.421875" style="0" customWidth="1"/>
    <col min="26" max="26" width="10.421875" style="0" bestFit="1" customWidth="1"/>
    <col min="27" max="16384" width="11.421875" style="0" customWidth="1"/>
  </cols>
  <sheetData>
    <row r="1" spans="1:2" ht="12.75">
      <c r="A1" s="6" t="s">
        <v>376</v>
      </c>
      <c r="B1" s="1"/>
    </row>
    <row r="2" spans="1:2" ht="12.75">
      <c r="A2" s="1"/>
      <c r="B2" s="1"/>
    </row>
    <row r="3" spans="1:2" s="38" customFormat="1" ht="15.75">
      <c r="A3" s="39" t="s">
        <v>46</v>
      </c>
      <c r="B3" s="37" t="s">
        <v>781</v>
      </c>
    </row>
    <row r="4" ht="12.75">
      <c r="A4" s="2"/>
    </row>
    <row r="5" spans="1:2" ht="13.5" thickBot="1">
      <c r="A5" s="2"/>
      <c r="B5" s="2"/>
    </row>
    <row r="6" spans="2:11" ht="39.75" customHeight="1">
      <c r="B6" s="465" t="s">
        <v>635</v>
      </c>
      <c r="C6" s="328" t="s">
        <v>594</v>
      </c>
      <c r="D6" s="329"/>
      <c r="E6" s="329"/>
      <c r="F6" s="329"/>
      <c r="G6" s="329"/>
      <c r="H6" s="329"/>
      <c r="I6" s="329"/>
      <c r="J6" s="329"/>
      <c r="K6" s="458"/>
    </row>
    <row r="7" spans="2:11" ht="39.75" customHeight="1">
      <c r="B7" s="466"/>
      <c r="C7" s="335" t="s">
        <v>577</v>
      </c>
      <c r="D7" s="336"/>
      <c r="E7" s="432"/>
      <c r="F7" s="335" t="s">
        <v>69</v>
      </c>
      <c r="G7" s="336"/>
      <c r="H7" s="322"/>
      <c r="I7" s="335" t="s">
        <v>785</v>
      </c>
      <c r="J7" s="336"/>
      <c r="K7" s="323"/>
    </row>
    <row r="8" spans="2:11" ht="79.5" customHeight="1">
      <c r="B8" s="226" t="s">
        <v>509</v>
      </c>
      <c r="C8" s="320" t="s">
        <v>243</v>
      </c>
      <c r="D8" s="321"/>
      <c r="E8" s="435"/>
      <c r="F8" s="320" t="s">
        <v>659</v>
      </c>
      <c r="G8" s="321"/>
      <c r="H8" s="322"/>
      <c r="I8" s="320" t="s">
        <v>708</v>
      </c>
      <c r="J8" s="321"/>
      <c r="K8" s="323"/>
    </row>
    <row r="9" spans="2:11" ht="39.75" customHeight="1" thickBot="1">
      <c r="B9" s="91" t="s">
        <v>783</v>
      </c>
      <c r="C9" s="317" t="s">
        <v>514</v>
      </c>
      <c r="D9" s="318"/>
      <c r="E9" s="438"/>
      <c r="F9" s="464">
        <v>1</v>
      </c>
      <c r="G9" s="463"/>
      <c r="H9" s="319"/>
      <c r="I9" s="439" t="s">
        <v>709</v>
      </c>
      <c r="J9" s="463"/>
      <c r="K9" s="325"/>
    </row>
    <row r="10" spans="1:13" ht="12.75">
      <c r="A10" s="10"/>
      <c r="B10" s="15"/>
      <c r="C10" s="15"/>
      <c r="D10" s="15"/>
      <c r="E10" s="15"/>
      <c r="F10" s="15"/>
      <c r="G10" s="15"/>
      <c r="H10" s="15"/>
      <c r="I10" s="15"/>
      <c r="J10" s="15"/>
      <c r="K10" s="15"/>
      <c r="L10" s="15"/>
      <c r="M10" s="15"/>
    </row>
    <row r="11" spans="2:4" ht="15.75">
      <c r="B11" s="35" t="s">
        <v>780</v>
      </c>
      <c r="D11" s="35" t="s">
        <v>790</v>
      </c>
    </row>
    <row r="13" spans="2:4" ht="15" customHeight="1">
      <c r="B13" s="160" t="s">
        <v>70</v>
      </c>
      <c r="D13" s="293" t="s">
        <v>710</v>
      </c>
    </row>
    <row r="14" spans="2:12" ht="15" customHeight="1">
      <c r="B14" s="161" t="s">
        <v>68</v>
      </c>
      <c r="D14" s="294" t="s">
        <v>711</v>
      </c>
      <c r="E14" s="3"/>
      <c r="F14" s="3"/>
      <c r="G14" s="3"/>
      <c r="H14" s="3"/>
      <c r="I14" s="3"/>
      <c r="J14" s="3"/>
      <c r="K14" s="3"/>
      <c r="L14" s="3"/>
    </row>
    <row r="15" ht="15" customHeight="1">
      <c r="B15" s="161" t="s">
        <v>206</v>
      </c>
    </row>
    <row r="16" ht="15" customHeight="1">
      <c r="B16" s="161" t="s">
        <v>205</v>
      </c>
    </row>
    <row r="17" ht="15" customHeight="1">
      <c r="B17" s="161" t="s">
        <v>548</v>
      </c>
    </row>
    <row r="19" spans="1:2" ht="15.75">
      <c r="A19" s="10"/>
      <c r="B19" s="35" t="s">
        <v>595</v>
      </c>
    </row>
    <row r="20" ht="13.5" thickBot="1">
      <c r="A20" s="10"/>
    </row>
    <row r="21" spans="1:11" ht="39.75" customHeight="1">
      <c r="A21" s="9"/>
      <c r="B21" s="355" t="s">
        <v>635</v>
      </c>
      <c r="C21" s="386" t="s">
        <v>552</v>
      </c>
      <c r="D21" s="417"/>
      <c r="E21" s="428"/>
      <c r="F21" s="386" t="s">
        <v>782</v>
      </c>
      <c r="G21" s="417"/>
      <c r="H21" s="428"/>
      <c r="I21" s="386" t="s">
        <v>553</v>
      </c>
      <c r="J21" s="460"/>
      <c r="K21" s="461"/>
    </row>
    <row r="22" spans="1:11" ht="19.5" customHeight="1">
      <c r="A22" s="9"/>
      <c r="B22" s="462"/>
      <c r="C22" s="199" t="s">
        <v>577</v>
      </c>
      <c r="D22" s="199" t="s">
        <v>69</v>
      </c>
      <c r="E22" s="199" t="s">
        <v>786</v>
      </c>
      <c r="F22" s="199" t="s">
        <v>577</v>
      </c>
      <c r="G22" s="199" t="s">
        <v>69</v>
      </c>
      <c r="H22" s="199" t="s">
        <v>786</v>
      </c>
      <c r="I22" s="199" t="s">
        <v>577</v>
      </c>
      <c r="J22" s="199" t="s">
        <v>69</v>
      </c>
      <c r="K22" s="250" t="s">
        <v>786</v>
      </c>
    </row>
    <row r="23" spans="2:13" ht="15" customHeight="1">
      <c r="B23" s="251" t="s">
        <v>788</v>
      </c>
      <c r="C23" s="48">
        <v>8394</v>
      </c>
      <c r="D23" s="50">
        <f>C23/C25</f>
        <v>0.47965714285714284</v>
      </c>
      <c r="E23" s="212">
        <v>0</v>
      </c>
      <c r="F23" s="48">
        <v>4</v>
      </c>
      <c r="G23" s="50">
        <f>F23/F25</f>
        <v>0.5714285714285714</v>
      </c>
      <c r="H23" s="212">
        <v>251</v>
      </c>
      <c r="I23" s="48">
        <v>5660</v>
      </c>
      <c r="J23" s="50">
        <f>I23/I25</f>
        <v>0.47897097402047895</v>
      </c>
      <c r="K23" s="252">
        <v>6.27</v>
      </c>
      <c r="M23" s="214"/>
    </row>
    <row r="24" spans="2:11" ht="15" customHeight="1">
      <c r="B24" s="251" t="s">
        <v>789</v>
      </c>
      <c r="C24" s="48">
        <v>9106</v>
      </c>
      <c r="D24" s="50">
        <f>C24/C25</f>
        <v>0.5203428571428571</v>
      </c>
      <c r="E24" s="212">
        <v>0</v>
      </c>
      <c r="F24" s="48">
        <v>3</v>
      </c>
      <c r="G24" s="50">
        <f>F24/F25</f>
        <v>0.42857142857142855</v>
      </c>
      <c r="H24" s="212">
        <v>254.33</v>
      </c>
      <c r="I24" s="48">
        <v>6157</v>
      </c>
      <c r="J24" s="50">
        <f>I24/I25</f>
        <v>0.521029025979521</v>
      </c>
      <c r="K24" s="252">
        <v>7.54</v>
      </c>
    </row>
    <row r="25" spans="2:13" ht="24.75" customHeight="1" thickBot="1">
      <c r="B25" s="120" t="s">
        <v>783</v>
      </c>
      <c r="C25" s="111">
        <f>SUM(C23:C24)</f>
        <v>17500</v>
      </c>
      <c r="D25" s="130">
        <f>SUM(D23:D24)</f>
        <v>1</v>
      </c>
      <c r="E25" s="253">
        <f>(C23*E23+C24*E24)/C25</f>
        <v>0</v>
      </c>
      <c r="F25" s="111">
        <f>SUM(F23:F24)</f>
        <v>7</v>
      </c>
      <c r="G25" s="130">
        <f>SUM(G23:G24)</f>
        <v>1</v>
      </c>
      <c r="H25" s="253">
        <f>(F23*H23+F24*H24)/F25</f>
        <v>252.42714285714285</v>
      </c>
      <c r="I25" s="111">
        <f>SUM(I23:I24)</f>
        <v>11817</v>
      </c>
      <c r="J25" s="130">
        <f>SUM(J23:J24)</f>
        <v>1</v>
      </c>
      <c r="K25" s="254">
        <f>(I23*K23+I24*K24)/I25</f>
        <v>6.931706862993991</v>
      </c>
      <c r="M25" s="214"/>
    </row>
    <row r="26" spans="2:11" ht="12.75">
      <c r="B26" s="200"/>
      <c r="C26" s="140"/>
      <c r="D26" s="140"/>
      <c r="E26" s="140"/>
      <c r="F26" s="140"/>
      <c r="G26" s="140"/>
      <c r="H26" s="140"/>
      <c r="I26" s="140"/>
      <c r="J26" s="140"/>
      <c r="K26" s="140"/>
    </row>
    <row r="27" spans="2:11" ht="13.5" thickBot="1">
      <c r="B27" s="200"/>
      <c r="C27" s="140"/>
      <c r="D27" s="140"/>
      <c r="E27" s="140"/>
      <c r="F27" s="140"/>
      <c r="G27" s="140"/>
      <c r="H27" s="140"/>
      <c r="I27" s="140"/>
      <c r="J27" s="140"/>
      <c r="K27" s="140"/>
    </row>
    <row r="28" spans="1:11" ht="39.75" customHeight="1">
      <c r="A28" s="9"/>
      <c r="B28" s="355" t="s">
        <v>635</v>
      </c>
      <c r="C28" s="386" t="s">
        <v>556</v>
      </c>
      <c r="D28" s="417"/>
      <c r="E28" s="428"/>
      <c r="F28" s="386" t="s">
        <v>557</v>
      </c>
      <c r="G28" s="417"/>
      <c r="H28" s="428"/>
      <c r="I28" s="386" t="s">
        <v>554</v>
      </c>
      <c r="J28" s="460"/>
      <c r="K28" s="461"/>
    </row>
    <row r="29" spans="1:11" ht="19.5" customHeight="1">
      <c r="A29" s="9"/>
      <c r="B29" s="462"/>
      <c r="C29" s="199" t="s">
        <v>577</v>
      </c>
      <c r="D29" s="199" t="s">
        <v>69</v>
      </c>
      <c r="E29" s="199" t="s">
        <v>786</v>
      </c>
      <c r="F29" s="199" t="s">
        <v>577</v>
      </c>
      <c r="G29" s="199" t="s">
        <v>69</v>
      </c>
      <c r="H29" s="199" t="s">
        <v>786</v>
      </c>
      <c r="I29" s="199" t="s">
        <v>577</v>
      </c>
      <c r="J29" s="199" t="s">
        <v>69</v>
      </c>
      <c r="K29" s="250" t="s">
        <v>786</v>
      </c>
    </row>
    <row r="30" spans="2:11" ht="15" customHeight="1">
      <c r="B30" s="251" t="s">
        <v>788</v>
      </c>
      <c r="C30" s="48">
        <v>97</v>
      </c>
      <c r="D30" s="50">
        <f>C30/C32</f>
        <v>0.43891402714932126</v>
      </c>
      <c r="E30" s="212">
        <v>44.62</v>
      </c>
      <c r="F30" s="48">
        <v>154</v>
      </c>
      <c r="G30" s="50">
        <f>F30/F32</f>
        <v>0.43380281690140843</v>
      </c>
      <c r="H30" s="212">
        <v>10.25</v>
      </c>
      <c r="I30" s="48">
        <v>3120</v>
      </c>
      <c r="J30" s="50">
        <f>I30/I32</f>
        <v>0.529891304347826</v>
      </c>
      <c r="K30" s="252">
        <v>0.01</v>
      </c>
    </row>
    <row r="31" spans="2:11" ht="15" customHeight="1">
      <c r="B31" s="251" t="s">
        <v>789</v>
      </c>
      <c r="C31" s="48">
        <v>124</v>
      </c>
      <c r="D31" s="50">
        <f>C31/C32</f>
        <v>0.5610859728506787</v>
      </c>
      <c r="E31" s="212">
        <v>43.12</v>
      </c>
      <c r="F31" s="48">
        <v>201</v>
      </c>
      <c r="G31" s="50">
        <f>F31/F32</f>
        <v>0.5661971830985916</v>
      </c>
      <c r="H31" s="212">
        <v>12.26</v>
      </c>
      <c r="I31" s="48">
        <v>2768</v>
      </c>
      <c r="J31" s="50">
        <f>I31/I32</f>
        <v>0.4701086956521739</v>
      </c>
      <c r="K31" s="252">
        <v>0.01</v>
      </c>
    </row>
    <row r="32" spans="2:11" ht="24.75" customHeight="1" thickBot="1">
      <c r="B32" s="120" t="s">
        <v>783</v>
      </c>
      <c r="C32" s="111">
        <f>SUM(C30:C31)</f>
        <v>221</v>
      </c>
      <c r="D32" s="130">
        <f>SUM(D30:D31)</f>
        <v>1</v>
      </c>
      <c r="E32" s="253">
        <f>(C30*E30+C31*E31)/C32</f>
        <v>43.77837104072398</v>
      </c>
      <c r="F32" s="111">
        <f>SUM(F30:F31)</f>
        <v>355</v>
      </c>
      <c r="G32" s="130">
        <f>SUM(G30:G31)</f>
        <v>1</v>
      </c>
      <c r="H32" s="253">
        <f>(F30*H30+F31*H31)/F32</f>
        <v>11.388056338028168</v>
      </c>
      <c r="I32" s="111">
        <f>SUM(I30:I31)</f>
        <v>5888</v>
      </c>
      <c r="J32" s="130">
        <f>SUM(J30:J31)</f>
        <v>1</v>
      </c>
      <c r="K32" s="254">
        <f>(I30*K30+I31*K31)/I32</f>
        <v>0.009999999999999998</v>
      </c>
    </row>
  </sheetData>
  <sheetProtection/>
  <mergeCells count="19">
    <mergeCell ref="C21:E21"/>
    <mergeCell ref="F21:H21"/>
    <mergeCell ref="B6:B7"/>
    <mergeCell ref="I9:K9"/>
    <mergeCell ref="I7:K7"/>
    <mergeCell ref="I8:K8"/>
    <mergeCell ref="F7:H7"/>
    <mergeCell ref="F8:H8"/>
    <mergeCell ref="F9:H9"/>
    <mergeCell ref="C7:E7"/>
    <mergeCell ref="C8:E8"/>
    <mergeCell ref="C9:E9"/>
    <mergeCell ref="C6:K6"/>
    <mergeCell ref="I28:K28"/>
    <mergeCell ref="B28:B29"/>
    <mergeCell ref="C28:E28"/>
    <mergeCell ref="F28:H28"/>
    <mergeCell ref="I21:K21"/>
    <mergeCell ref="B21:B22"/>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71"/>
  <sheetViews>
    <sheetView zoomScale="85" zoomScaleNormal="85" zoomScalePageLayoutView="0" workbookViewId="0" topLeftCell="A1">
      <pane ySplit="1" topLeftCell="A2" activePane="bottomLeft" state="frozen"/>
      <selection pane="topLeft" activeCell="A1" sqref="A1"/>
      <selection pane="bottomLeft" activeCell="H3" sqref="H3"/>
    </sheetView>
  </sheetViews>
  <sheetFormatPr defaultColWidth="9.140625" defaultRowHeight="12.75"/>
  <cols>
    <col min="1" max="1" width="12.7109375" style="0" bestFit="1" customWidth="1"/>
    <col min="2" max="2" width="18.7109375" style="0" customWidth="1"/>
    <col min="3" max="4" width="16.7109375" style="0" customWidth="1"/>
    <col min="5" max="18" width="11.7109375" style="0" customWidth="1"/>
    <col min="19" max="23" width="10.7109375" style="0" customWidth="1"/>
    <col min="24" max="16384" width="11.421875" style="0" customWidth="1"/>
  </cols>
  <sheetData>
    <row r="1" ht="12.75">
      <c r="A1" s="6" t="s">
        <v>376</v>
      </c>
    </row>
    <row r="2" spans="2:6" ht="12.75">
      <c r="B2" s="1"/>
      <c r="C2" s="1"/>
      <c r="D2" s="1"/>
      <c r="E2" s="1"/>
      <c r="F2" s="1"/>
    </row>
    <row r="3" spans="1:7" ht="15.75">
      <c r="A3" s="39" t="s">
        <v>63</v>
      </c>
      <c r="B3" s="45" t="s">
        <v>791</v>
      </c>
      <c r="C3" s="37"/>
      <c r="D3" s="37"/>
      <c r="E3" s="37"/>
      <c r="F3" s="37"/>
      <c r="G3" s="28"/>
    </row>
    <row r="4" ht="12.75">
      <c r="A4" s="2"/>
    </row>
    <row r="5" spans="2:6" ht="13.5" thickBot="1">
      <c r="B5" s="2"/>
      <c r="C5" s="2"/>
      <c r="D5" s="2"/>
      <c r="E5" s="2"/>
      <c r="F5" s="2"/>
    </row>
    <row r="6" spans="2:13" ht="39.75" customHeight="1">
      <c r="B6" s="388" t="s">
        <v>715</v>
      </c>
      <c r="C6" s="479"/>
      <c r="D6" s="480"/>
      <c r="E6" s="489" t="s">
        <v>792</v>
      </c>
      <c r="F6" s="479"/>
      <c r="G6" s="350"/>
      <c r="H6" s="328" t="s">
        <v>594</v>
      </c>
      <c r="I6" s="329"/>
      <c r="J6" s="329"/>
      <c r="K6" s="329"/>
      <c r="L6" s="329"/>
      <c r="M6" s="330"/>
    </row>
    <row r="7" spans="2:13" ht="39.75" customHeight="1">
      <c r="B7" s="389"/>
      <c r="C7" s="481"/>
      <c r="D7" s="482"/>
      <c r="E7" s="354"/>
      <c r="F7" s="490"/>
      <c r="G7" s="352"/>
      <c r="H7" s="335" t="s">
        <v>577</v>
      </c>
      <c r="I7" s="336"/>
      <c r="J7" s="322"/>
      <c r="K7" s="335" t="s">
        <v>69</v>
      </c>
      <c r="L7" s="336"/>
      <c r="M7" s="323"/>
    </row>
    <row r="8" spans="2:13" ht="39.75" customHeight="1">
      <c r="B8" s="393" t="s">
        <v>712</v>
      </c>
      <c r="C8" s="483"/>
      <c r="D8" s="394"/>
      <c r="E8" s="491" t="s">
        <v>526</v>
      </c>
      <c r="F8" s="483"/>
      <c r="G8" s="394"/>
      <c r="H8" s="370" t="s">
        <v>243</v>
      </c>
      <c r="I8" s="371"/>
      <c r="J8" s="472"/>
      <c r="K8" s="492" t="s">
        <v>659</v>
      </c>
      <c r="L8" s="493"/>
      <c r="M8" s="494"/>
    </row>
    <row r="9" spans="2:13" ht="39.75" customHeight="1">
      <c r="B9" s="393" t="s">
        <v>713</v>
      </c>
      <c r="C9" s="483"/>
      <c r="D9" s="394"/>
      <c r="E9" s="491" t="s">
        <v>793</v>
      </c>
      <c r="F9" s="483"/>
      <c r="G9" s="394"/>
      <c r="H9" s="473"/>
      <c r="I9" s="474"/>
      <c r="J9" s="475"/>
      <c r="K9" s="495"/>
      <c r="L9" s="496"/>
      <c r="M9" s="497"/>
    </row>
    <row r="10" spans="2:13" ht="79.5" customHeight="1">
      <c r="B10" s="393" t="s">
        <v>714</v>
      </c>
      <c r="C10" s="483"/>
      <c r="D10" s="394"/>
      <c r="E10" s="491" t="s">
        <v>792</v>
      </c>
      <c r="F10" s="483"/>
      <c r="G10" s="394"/>
      <c r="H10" s="476"/>
      <c r="I10" s="477"/>
      <c r="J10" s="478"/>
      <c r="K10" s="498"/>
      <c r="L10" s="499"/>
      <c r="M10" s="500"/>
    </row>
    <row r="11" spans="2:13" ht="39.75" customHeight="1" thickBot="1">
      <c r="B11" s="308" t="s">
        <v>550</v>
      </c>
      <c r="C11" s="309"/>
      <c r="D11" s="309"/>
      <c r="E11" s="309"/>
      <c r="F11" s="309"/>
      <c r="G11" s="486"/>
      <c r="H11" s="317" t="s">
        <v>514</v>
      </c>
      <c r="I11" s="318"/>
      <c r="J11" s="319"/>
      <c r="K11" s="317">
        <v>100</v>
      </c>
      <c r="L11" s="318"/>
      <c r="M11" s="325"/>
    </row>
    <row r="12" spans="2:17" ht="12.75">
      <c r="B12" s="3"/>
      <c r="C12" s="3"/>
      <c r="D12" s="3"/>
      <c r="E12" s="3"/>
      <c r="F12" s="3"/>
      <c r="G12" s="3"/>
      <c r="H12" s="3"/>
      <c r="I12" s="3"/>
      <c r="J12" s="3"/>
      <c r="K12" s="3"/>
      <c r="L12" s="3"/>
      <c r="M12" s="3"/>
      <c r="N12" s="3"/>
      <c r="O12" s="3"/>
      <c r="P12" s="3"/>
      <c r="Q12" s="3"/>
    </row>
    <row r="13" spans="2:6" ht="15.75">
      <c r="B13" s="35" t="s">
        <v>780</v>
      </c>
      <c r="C13" s="35"/>
      <c r="D13" s="35"/>
      <c r="E13" s="35"/>
      <c r="F13" s="35"/>
    </row>
    <row r="15" spans="2:6" ht="15" customHeight="1">
      <c r="B15" s="160" t="s">
        <v>70</v>
      </c>
      <c r="C15" s="160"/>
      <c r="D15" s="160"/>
      <c r="E15" s="160"/>
      <c r="F15" s="160"/>
    </row>
    <row r="16" spans="2:6" ht="15" customHeight="1">
      <c r="B16" s="161" t="s">
        <v>68</v>
      </c>
      <c r="C16" s="161"/>
      <c r="D16" s="161"/>
      <c r="E16" s="161"/>
      <c r="F16" s="161"/>
    </row>
    <row r="17" spans="2:6" ht="15" customHeight="1">
      <c r="B17" s="161" t="s">
        <v>539</v>
      </c>
      <c r="C17" s="161"/>
      <c r="D17" s="161"/>
      <c r="E17" s="161"/>
      <c r="F17" s="161"/>
    </row>
    <row r="18" ht="15" customHeight="1"/>
    <row r="19" spans="2:6" ht="15.75">
      <c r="B19" s="35" t="s">
        <v>790</v>
      </c>
      <c r="C19" s="35"/>
      <c r="D19" s="35"/>
      <c r="E19" s="35"/>
      <c r="F19" s="35"/>
    </row>
    <row r="20" spans="2:14" ht="15">
      <c r="B20" s="279" t="s">
        <v>716</v>
      </c>
      <c r="C20" s="287"/>
      <c r="D20" s="287"/>
      <c r="E20" s="287"/>
      <c r="F20" s="287"/>
      <c r="G20" s="288"/>
      <c r="H20" s="3"/>
      <c r="I20" s="3"/>
      <c r="J20" s="3"/>
      <c r="K20" s="3"/>
      <c r="L20" s="3"/>
      <c r="M20" s="3"/>
      <c r="N20" s="3"/>
    </row>
    <row r="21" spans="2:7" ht="12.75">
      <c r="B21" s="137"/>
      <c r="C21" s="137"/>
      <c r="D21" s="137"/>
      <c r="E21" s="137"/>
      <c r="F21" s="137"/>
      <c r="G21" s="137"/>
    </row>
    <row r="22" spans="2:4" ht="15.75">
      <c r="B22" s="35" t="s">
        <v>595</v>
      </c>
      <c r="C22" s="35"/>
      <c r="D22" s="35"/>
    </row>
    <row r="23" ht="13.5" thickBot="1"/>
    <row r="24" spans="2:16" ht="39.75" customHeight="1">
      <c r="B24" s="484" t="s">
        <v>717</v>
      </c>
      <c r="C24" s="487" t="s">
        <v>792</v>
      </c>
      <c r="D24" s="488"/>
      <c r="E24" s="315" t="s">
        <v>552</v>
      </c>
      <c r="F24" s="316"/>
      <c r="G24" s="341" t="s">
        <v>583</v>
      </c>
      <c r="H24" s="341"/>
      <c r="I24" s="315" t="s">
        <v>553</v>
      </c>
      <c r="J24" s="315"/>
      <c r="K24" s="341" t="s">
        <v>556</v>
      </c>
      <c r="L24" s="341"/>
      <c r="M24" s="341" t="s">
        <v>557</v>
      </c>
      <c r="N24" s="341"/>
      <c r="O24" s="341" t="s">
        <v>554</v>
      </c>
      <c r="P24" s="342"/>
    </row>
    <row r="25" spans="2:16" ht="39.75" customHeight="1">
      <c r="B25" s="485"/>
      <c r="C25" s="373"/>
      <c r="D25" s="379"/>
      <c r="E25" s="43" t="s">
        <v>559</v>
      </c>
      <c r="F25" s="43" t="s">
        <v>69</v>
      </c>
      <c r="G25" s="43" t="s">
        <v>559</v>
      </c>
      <c r="H25" s="43" t="s">
        <v>69</v>
      </c>
      <c r="I25" s="43" t="s">
        <v>559</v>
      </c>
      <c r="J25" s="43" t="s">
        <v>69</v>
      </c>
      <c r="K25" s="43" t="s">
        <v>559</v>
      </c>
      <c r="L25" s="43" t="s">
        <v>69</v>
      </c>
      <c r="M25" s="43" t="s">
        <v>559</v>
      </c>
      <c r="N25" s="43" t="s">
        <v>69</v>
      </c>
      <c r="O25" s="43" t="s">
        <v>559</v>
      </c>
      <c r="P25" s="112" t="s">
        <v>69</v>
      </c>
    </row>
    <row r="26" spans="2:16" ht="15" customHeight="1">
      <c r="B26" s="230" t="s">
        <v>114</v>
      </c>
      <c r="C26" s="467" t="s">
        <v>793</v>
      </c>
      <c r="D26" s="468"/>
      <c r="E26" s="48">
        <v>652</v>
      </c>
      <c r="F26" s="50">
        <f>E26/E71</f>
        <v>0.14443952148870182</v>
      </c>
      <c r="G26" s="48">
        <v>0</v>
      </c>
      <c r="H26" s="53">
        <f>G26/G71</f>
        <v>0</v>
      </c>
      <c r="I26" s="48">
        <v>620</v>
      </c>
      <c r="J26" s="50">
        <f>I26/I71</f>
        <v>0.12284525460669705</v>
      </c>
      <c r="K26" s="48">
        <v>3</v>
      </c>
      <c r="L26" s="50">
        <f>K26/K71</f>
        <v>0.014634146341463415</v>
      </c>
      <c r="M26" s="48">
        <v>22</v>
      </c>
      <c r="N26" s="50">
        <f>M26/M71</f>
        <v>0.01664145234493192</v>
      </c>
      <c r="O26" s="48">
        <v>329</v>
      </c>
      <c r="P26" s="92">
        <f>O26/O71</f>
        <v>0.10417986067131095</v>
      </c>
    </row>
    <row r="27" spans="1:16" ht="15" customHeight="1">
      <c r="A27" s="201"/>
      <c r="B27" s="231">
        <v>11</v>
      </c>
      <c r="C27" s="467" t="s">
        <v>245</v>
      </c>
      <c r="D27" s="468"/>
      <c r="E27" s="48">
        <v>59</v>
      </c>
      <c r="F27" s="50">
        <f>E27/E71</f>
        <v>0.013070447496677004</v>
      </c>
      <c r="G27" s="48">
        <v>0</v>
      </c>
      <c r="H27" s="53">
        <f>G27/G71</f>
        <v>0</v>
      </c>
      <c r="I27" s="48">
        <v>76</v>
      </c>
      <c r="J27" s="50">
        <f>I27/I71</f>
        <v>0.015058450564691897</v>
      </c>
      <c r="K27" s="48">
        <v>0</v>
      </c>
      <c r="L27" s="53">
        <f>K27/K71</f>
        <v>0</v>
      </c>
      <c r="M27" s="48">
        <v>10</v>
      </c>
      <c r="N27" s="50">
        <f>M27/M71</f>
        <v>0.007564296520423601</v>
      </c>
      <c r="O27" s="48">
        <v>75</v>
      </c>
      <c r="P27" s="92">
        <f>O27/O71</f>
        <v>0.023749208359721344</v>
      </c>
    </row>
    <row r="28" spans="1:16" ht="15" customHeight="1">
      <c r="A28" s="201"/>
      <c r="B28" s="231">
        <v>12</v>
      </c>
      <c r="C28" s="467" t="s">
        <v>246</v>
      </c>
      <c r="D28" s="468"/>
      <c r="E28" s="48">
        <v>18</v>
      </c>
      <c r="F28" s="50">
        <f>E28/E71</f>
        <v>0.003987594151528578</v>
      </c>
      <c r="G28" s="48">
        <v>0</v>
      </c>
      <c r="H28" s="53">
        <f>G28/G71</f>
        <v>0</v>
      </c>
      <c r="I28" s="48">
        <v>20</v>
      </c>
      <c r="J28" s="50">
        <f>I28/I71</f>
        <v>0.003962750148603131</v>
      </c>
      <c r="K28" s="48">
        <v>0</v>
      </c>
      <c r="L28" s="53">
        <f>K28/K71</f>
        <v>0</v>
      </c>
      <c r="M28" s="48">
        <v>2</v>
      </c>
      <c r="N28" s="50">
        <f>M28/M71</f>
        <v>0.0015128593040847202</v>
      </c>
      <c r="O28" s="48">
        <v>24</v>
      </c>
      <c r="P28" s="92">
        <f>O28/O71</f>
        <v>0.007599746675110829</v>
      </c>
    </row>
    <row r="29" spans="1:16" ht="15" customHeight="1">
      <c r="A29" s="201"/>
      <c r="B29" s="231">
        <v>13</v>
      </c>
      <c r="C29" s="467" t="s">
        <v>101</v>
      </c>
      <c r="D29" s="468"/>
      <c r="E29" s="48">
        <v>18</v>
      </c>
      <c r="F29" s="50">
        <f>E29/E71</f>
        <v>0.003987594151528578</v>
      </c>
      <c r="G29" s="48">
        <v>0</v>
      </c>
      <c r="H29" s="53">
        <f>G29/G71</f>
        <v>0</v>
      </c>
      <c r="I29" s="48">
        <v>37</v>
      </c>
      <c r="J29" s="50">
        <f>I29/I71</f>
        <v>0.007331087774915791</v>
      </c>
      <c r="K29" s="48">
        <v>0</v>
      </c>
      <c r="L29" s="53">
        <f>K29/K71</f>
        <v>0</v>
      </c>
      <c r="M29" s="48">
        <v>1</v>
      </c>
      <c r="N29" s="50">
        <f>M29/M71</f>
        <v>0.0007564296520423601</v>
      </c>
      <c r="O29" s="48">
        <v>25</v>
      </c>
      <c r="P29" s="92">
        <f>O29/O71</f>
        <v>0.007916402786573781</v>
      </c>
    </row>
    <row r="30" spans="1:16" ht="15" customHeight="1">
      <c r="A30" s="201"/>
      <c r="B30" s="231">
        <v>21</v>
      </c>
      <c r="C30" s="467" t="s">
        <v>247</v>
      </c>
      <c r="D30" s="468"/>
      <c r="E30" s="48">
        <v>1</v>
      </c>
      <c r="F30" s="50">
        <f>E30/E71</f>
        <v>0.00022153300841825432</v>
      </c>
      <c r="G30" s="48">
        <v>0</v>
      </c>
      <c r="H30" s="53">
        <f>G30/G71</f>
        <v>0</v>
      </c>
      <c r="I30" s="48">
        <v>0</v>
      </c>
      <c r="J30" s="53">
        <f>I30/I71</f>
        <v>0</v>
      </c>
      <c r="K30" s="48">
        <v>0</v>
      </c>
      <c r="L30" s="53">
        <f>K30/K71</f>
        <v>0</v>
      </c>
      <c r="M30" s="48">
        <v>0</v>
      </c>
      <c r="N30" s="53">
        <f>M30/M71</f>
        <v>0</v>
      </c>
      <c r="O30" s="48">
        <v>2</v>
      </c>
      <c r="P30" s="92">
        <f>O30/O71</f>
        <v>0.0006333122229259025</v>
      </c>
    </row>
    <row r="31" spans="1:16" ht="15" customHeight="1">
      <c r="A31" s="201"/>
      <c r="B31" s="231">
        <v>23</v>
      </c>
      <c r="C31" s="467" t="s">
        <v>248</v>
      </c>
      <c r="D31" s="468"/>
      <c r="E31" s="48">
        <v>50</v>
      </c>
      <c r="F31" s="50">
        <f>E31/E71</f>
        <v>0.011076650420912717</v>
      </c>
      <c r="G31" s="48">
        <v>0</v>
      </c>
      <c r="H31" s="53">
        <f>G31/G71</f>
        <v>0</v>
      </c>
      <c r="I31" s="48">
        <v>57</v>
      </c>
      <c r="J31" s="50">
        <f>I31/I71</f>
        <v>0.011293837923518922</v>
      </c>
      <c r="K31" s="48">
        <v>2</v>
      </c>
      <c r="L31" s="50">
        <f>K31/K71</f>
        <v>0.00975609756097561</v>
      </c>
      <c r="M31" s="48">
        <v>19</v>
      </c>
      <c r="N31" s="50">
        <f>M31/M71</f>
        <v>0.014372163388804841</v>
      </c>
      <c r="O31" s="48">
        <v>72</v>
      </c>
      <c r="P31" s="92">
        <f>O31/O71</f>
        <v>0.022799240025332488</v>
      </c>
    </row>
    <row r="32" spans="1:16" ht="15" customHeight="1">
      <c r="A32" s="201"/>
      <c r="B32" s="231">
        <v>24</v>
      </c>
      <c r="C32" s="467" t="s">
        <v>249</v>
      </c>
      <c r="D32" s="468"/>
      <c r="E32" s="48">
        <v>42</v>
      </c>
      <c r="F32" s="50">
        <f>E32/E71</f>
        <v>0.00930438635356668</v>
      </c>
      <c r="G32" s="48">
        <v>0</v>
      </c>
      <c r="H32" s="53">
        <f>G32/G71</f>
        <v>0</v>
      </c>
      <c r="I32" s="48">
        <v>45</v>
      </c>
      <c r="J32" s="50">
        <f>I32/I71</f>
        <v>0.008916187834357044</v>
      </c>
      <c r="K32" s="48">
        <v>0</v>
      </c>
      <c r="L32" s="53">
        <f>K32/K71</f>
        <v>0</v>
      </c>
      <c r="M32" s="48">
        <v>3</v>
      </c>
      <c r="N32" s="50">
        <f>M32/M71</f>
        <v>0.0022692889561270802</v>
      </c>
      <c r="O32" s="48">
        <v>26</v>
      </c>
      <c r="P32" s="92">
        <f>O32/O71</f>
        <v>0.008233058898036731</v>
      </c>
    </row>
    <row r="33" spans="1:16" ht="15" customHeight="1">
      <c r="A33" s="201"/>
      <c r="B33" s="231">
        <v>25</v>
      </c>
      <c r="C33" s="467" t="s">
        <v>250</v>
      </c>
      <c r="D33" s="468"/>
      <c r="E33" s="48">
        <v>17</v>
      </c>
      <c r="F33" s="50">
        <f>E33/E71</f>
        <v>0.0037660611431103233</v>
      </c>
      <c r="G33" s="48">
        <v>0</v>
      </c>
      <c r="H33" s="53">
        <f>G33/G71</f>
        <v>0</v>
      </c>
      <c r="I33" s="48">
        <v>15</v>
      </c>
      <c r="J33" s="50">
        <f>I33/I71</f>
        <v>0.002972062611452348</v>
      </c>
      <c r="K33" s="48">
        <v>0</v>
      </c>
      <c r="L33" s="53">
        <f>K33/K71</f>
        <v>0</v>
      </c>
      <c r="M33" s="48">
        <v>0</v>
      </c>
      <c r="N33" s="53">
        <f>M33/M71</f>
        <v>0</v>
      </c>
      <c r="O33" s="48">
        <v>6</v>
      </c>
      <c r="P33" s="92">
        <f>O33/O71</f>
        <v>0.0018999366687777073</v>
      </c>
    </row>
    <row r="34" spans="1:16" ht="15" customHeight="1">
      <c r="A34" s="201"/>
      <c r="B34" s="231">
        <v>31</v>
      </c>
      <c r="C34" s="467" t="s">
        <v>251</v>
      </c>
      <c r="D34" s="468"/>
      <c r="E34" s="48">
        <v>124</v>
      </c>
      <c r="F34" s="50">
        <f>E34/E71</f>
        <v>0.027470093043863535</v>
      </c>
      <c r="G34" s="48">
        <v>4</v>
      </c>
      <c r="H34" s="50">
        <f>G34/G71</f>
        <v>0.8</v>
      </c>
      <c r="I34" s="48">
        <v>145</v>
      </c>
      <c r="J34" s="50">
        <f>I34/I71</f>
        <v>0.0287299385773727</v>
      </c>
      <c r="K34" s="48">
        <v>94</v>
      </c>
      <c r="L34" s="50">
        <f>K34/K71</f>
        <v>0.4585365853658537</v>
      </c>
      <c r="M34" s="48">
        <v>547</v>
      </c>
      <c r="N34" s="50">
        <f>M34/M71</f>
        <v>0.41376701966717094</v>
      </c>
      <c r="O34" s="48">
        <v>651</v>
      </c>
      <c r="P34" s="92">
        <f>O34/O71</f>
        <v>0.20614312856238126</v>
      </c>
    </row>
    <row r="35" spans="1:16" ht="15" customHeight="1">
      <c r="A35" s="201"/>
      <c r="B35" s="231">
        <v>32</v>
      </c>
      <c r="C35" s="467" t="s">
        <v>252</v>
      </c>
      <c r="D35" s="468"/>
      <c r="E35" s="48">
        <v>189</v>
      </c>
      <c r="F35" s="50">
        <f>E35/E71</f>
        <v>0.04186973859105007</v>
      </c>
      <c r="G35" s="48">
        <v>0</v>
      </c>
      <c r="H35" s="53">
        <f>G35/G71</f>
        <v>0</v>
      </c>
      <c r="I35" s="48">
        <v>395</v>
      </c>
      <c r="J35" s="50">
        <f>I35/I71</f>
        <v>0.07826431543491183</v>
      </c>
      <c r="K35" s="48">
        <v>5</v>
      </c>
      <c r="L35" s="50">
        <f>K35/K71</f>
        <v>0.024390243902439025</v>
      </c>
      <c r="M35" s="48">
        <v>38</v>
      </c>
      <c r="N35" s="50">
        <f>M35/M71</f>
        <v>0.028744326777609682</v>
      </c>
      <c r="O35" s="48">
        <v>153</v>
      </c>
      <c r="P35" s="92">
        <f>O35/O71</f>
        <v>0.04844838505383154</v>
      </c>
    </row>
    <row r="36" spans="1:16" ht="15" customHeight="1">
      <c r="A36" s="201"/>
      <c r="B36" s="231">
        <v>33</v>
      </c>
      <c r="C36" s="467" t="s">
        <v>253</v>
      </c>
      <c r="D36" s="468"/>
      <c r="E36" s="48">
        <v>144</v>
      </c>
      <c r="F36" s="50">
        <f>E36/E71</f>
        <v>0.03190075321222862</v>
      </c>
      <c r="G36" s="48">
        <v>0</v>
      </c>
      <c r="H36" s="53">
        <f>G36/G71</f>
        <v>0</v>
      </c>
      <c r="I36" s="48">
        <v>113</v>
      </c>
      <c r="J36" s="50">
        <f>I36/I71</f>
        <v>0.022389538339607686</v>
      </c>
      <c r="K36" s="48">
        <v>1</v>
      </c>
      <c r="L36" s="50">
        <f>K36/K71</f>
        <v>0.004878048780487805</v>
      </c>
      <c r="M36" s="48">
        <v>10</v>
      </c>
      <c r="N36" s="50">
        <f>M36/M71</f>
        <v>0.007564296520423601</v>
      </c>
      <c r="O36" s="48">
        <v>26</v>
      </c>
      <c r="P36" s="92">
        <f>O36/O71</f>
        <v>0.008233058898036731</v>
      </c>
    </row>
    <row r="37" spans="1:16" ht="15" customHeight="1">
      <c r="A37" s="201"/>
      <c r="B37" s="231">
        <v>34</v>
      </c>
      <c r="C37" s="467" t="s">
        <v>254</v>
      </c>
      <c r="D37" s="468"/>
      <c r="E37" s="48">
        <v>470</v>
      </c>
      <c r="F37" s="50">
        <f>E37/E71</f>
        <v>0.10412051395657954</v>
      </c>
      <c r="G37" s="48">
        <v>0</v>
      </c>
      <c r="H37" s="53">
        <f>G37/G71</f>
        <v>0</v>
      </c>
      <c r="I37" s="48">
        <v>319</v>
      </c>
      <c r="J37" s="50">
        <f>I37/I71</f>
        <v>0.06320586487021994</v>
      </c>
      <c r="K37" s="48">
        <v>3</v>
      </c>
      <c r="L37" s="50">
        <f>K37/K71</f>
        <v>0.014634146341463415</v>
      </c>
      <c r="M37" s="48">
        <v>69</v>
      </c>
      <c r="N37" s="50">
        <f>M37/M71</f>
        <v>0.05219364599092285</v>
      </c>
      <c r="O37" s="48">
        <v>94</v>
      </c>
      <c r="P37" s="92">
        <f>O37/O71</f>
        <v>0.029765674477517417</v>
      </c>
    </row>
    <row r="38" spans="1:16" ht="15" customHeight="1">
      <c r="A38" s="201"/>
      <c r="B38" s="231">
        <v>35</v>
      </c>
      <c r="C38" s="467" t="s">
        <v>255</v>
      </c>
      <c r="D38" s="468"/>
      <c r="E38" s="48">
        <v>332</v>
      </c>
      <c r="F38" s="50">
        <f>E38/E71</f>
        <v>0.07354895879486044</v>
      </c>
      <c r="G38" s="48">
        <v>0</v>
      </c>
      <c r="H38" s="53">
        <f>G38/G71</f>
        <v>0</v>
      </c>
      <c r="I38" s="48">
        <v>344</v>
      </c>
      <c r="J38" s="50">
        <f>I38/I71</f>
        <v>0.06815930255597384</v>
      </c>
      <c r="K38" s="48">
        <v>0</v>
      </c>
      <c r="L38" s="53">
        <f>K38/K71</f>
        <v>0</v>
      </c>
      <c r="M38" s="48">
        <v>29</v>
      </c>
      <c r="N38" s="50">
        <f>M38/M71</f>
        <v>0.02193645990922844</v>
      </c>
      <c r="O38" s="48">
        <v>54</v>
      </c>
      <c r="P38" s="92">
        <f>O38/O71</f>
        <v>0.017099430018999367</v>
      </c>
    </row>
    <row r="39" spans="1:16" ht="15" customHeight="1">
      <c r="A39" s="201"/>
      <c r="B39" s="231">
        <v>36</v>
      </c>
      <c r="C39" s="467" t="s">
        <v>256</v>
      </c>
      <c r="D39" s="468"/>
      <c r="E39" s="48">
        <v>250</v>
      </c>
      <c r="F39" s="50">
        <f>E39/E71</f>
        <v>0.05538325210456358</v>
      </c>
      <c r="G39" s="48">
        <v>0</v>
      </c>
      <c r="H39" s="53">
        <f>G39/G71</f>
        <v>0</v>
      </c>
      <c r="I39" s="48">
        <v>256</v>
      </c>
      <c r="J39" s="50">
        <f>I39/I71</f>
        <v>0.05072320190212007</v>
      </c>
      <c r="K39" s="48">
        <v>3</v>
      </c>
      <c r="L39" s="50">
        <f>K39/K71</f>
        <v>0.014634146341463415</v>
      </c>
      <c r="M39" s="48">
        <v>48</v>
      </c>
      <c r="N39" s="50">
        <f>M39/M71</f>
        <v>0.036308623298033284</v>
      </c>
      <c r="O39" s="48">
        <v>102</v>
      </c>
      <c r="P39" s="92">
        <f>O39/O71</f>
        <v>0.03229892336922103</v>
      </c>
    </row>
    <row r="40" spans="1:16" ht="15" customHeight="1">
      <c r="A40" s="201"/>
      <c r="B40" s="231">
        <v>37</v>
      </c>
      <c r="C40" s="467" t="s">
        <v>102</v>
      </c>
      <c r="D40" s="468"/>
      <c r="E40" s="48">
        <v>338</v>
      </c>
      <c r="F40" s="50">
        <f>E40/E71</f>
        <v>0.07487815684536996</v>
      </c>
      <c r="G40" s="48">
        <v>0</v>
      </c>
      <c r="H40" s="53">
        <f>G40/G71</f>
        <v>0</v>
      </c>
      <c r="I40" s="48">
        <v>246</v>
      </c>
      <c r="J40" s="50">
        <f>I40/I71</f>
        <v>0.0487418268278185</v>
      </c>
      <c r="K40" s="48">
        <v>1</v>
      </c>
      <c r="L40" s="50">
        <f>K40/K71</f>
        <v>0.004878048780487805</v>
      </c>
      <c r="M40" s="48">
        <v>64</v>
      </c>
      <c r="N40" s="50">
        <f>M40/M71</f>
        <v>0.048411497730711045</v>
      </c>
      <c r="O40" s="48">
        <v>73</v>
      </c>
      <c r="P40" s="92">
        <f>O40/O71</f>
        <v>0.02311589613679544</v>
      </c>
    </row>
    <row r="41" spans="1:16" ht="15" customHeight="1">
      <c r="A41" s="201"/>
      <c r="B41" s="231">
        <v>38</v>
      </c>
      <c r="C41" s="467" t="s">
        <v>257</v>
      </c>
      <c r="D41" s="468"/>
      <c r="E41" s="48">
        <v>754</v>
      </c>
      <c r="F41" s="50">
        <f>E41/E71</f>
        <v>0.16703588834736377</v>
      </c>
      <c r="G41" s="48">
        <v>0</v>
      </c>
      <c r="H41" s="53">
        <f>G41/G71</f>
        <v>0</v>
      </c>
      <c r="I41" s="48">
        <v>530</v>
      </c>
      <c r="J41" s="50">
        <f>I41/I71</f>
        <v>0.10501287893798296</v>
      </c>
      <c r="K41" s="48">
        <v>2</v>
      </c>
      <c r="L41" s="50">
        <f>K41/K71</f>
        <v>0.00975609756097561</v>
      </c>
      <c r="M41" s="48">
        <v>77</v>
      </c>
      <c r="N41" s="50">
        <f>M41/M71</f>
        <v>0.058245083207261725</v>
      </c>
      <c r="O41" s="48">
        <v>127</v>
      </c>
      <c r="P41" s="92">
        <f>O41/O71</f>
        <v>0.04021532615579481</v>
      </c>
    </row>
    <row r="42" spans="1:16" ht="15" customHeight="1">
      <c r="A42" s="201"/>
      <c r="B42" s="231">
        <v>41</v>
      </c>
      <c r="C42" s="467" t="s">
        <v>258</v>
      </c>
      <c r="D42" s="468"/>
      <c r="E42" s="48">
        <v>60</v>
      </c>
      <c r="F42" s="50">
        <f>E42/E71</f>
        <v>0.01329198050509526</v>
      </c>
      <c r="G42" s="48">
        <v>0</v>
      </c>
      <c r="H42" s="53">
        <f>G42/G71</f>
        <v>0</v>
      </c>
      <c r="I42" s="48">
        <v>357</v>
      </c>
      <c r="J42" s="50">
        <f>I42/I71</f>
        <v>0.07073509015256588</v>
      </c>
      <c r="K42" s="48">
        <v>0</v>
      </c>
      <c r="L42" s="53">
        <f>K42/K71</f>
        <v>0</v>
      </c>
      <c r="M42" s="48">
        <v>28</v>
      </c>
      <c r="N42" s="50">
        <f>M42/M71</f>
        <v>0.02118003025718608</v>
      </c>
      <c r="O42" s="48">
        <v>41</v>
      </c>
      <c r="P42" s="92">
        <f>O42/O71</f>
        <v>0.012982900569981</v>
      </c>
    </row>
    <row r="43" spans="1:16" ht="15" customHeight="1">
      <c r="A43" s="201"/>
      <c r="B43" s="231">
        <v>42</v>
      </c>
      <c r="C43" s="467" t="s">
        <v>259</v>
      </c>
      <c r="D43" s="468"/>
      <c r="E43" s="48">
        <v>26</v>
      </c>
      <c r="F43" s="50">
        <f>E43/E71</f>
        <v>0.0057598582188746125</v>
      </c>
      <c r="G43" s="48">
        <v>0</v>
      </c>
      <c r="H43" s="53">
        <f>G43/G71</f>
        <v>0</v>
      </c>
      <c r="I43" s="48">
        <v>149</v>
      </c>
      <c r="J43" s="50">
        <f>I43/I71</f>
        <v>0.029522488607093323</v>
      </c>
      <c r="K43" s="48">
        <v>0</v>
      </c>
      <c r="L43" s="53">
        <f>K43/K71</f>
        <v>0</v>
      </c>
      <c r="M43" s="48">
        <v>4</v>
      </c>
      <c r="N43" s="50">
        <f>M43/M71</f>
        <v>0.0030257186081694403</v>
      </c>
      <c r="O43" s="48">
        <v>28</v>
      </c>
      <c r="P43" s="92">
        <f>O43/O71</f>
        <v>0.008866371120962635</v>
      </c>
    </row>
    <row r="44" spans="1:16" ht="15" customHeight="1">
      <c r="A44" s="201"/>
      <c r="B44" s="231">
        <v>43</v>
      </c>
      <c r="C44" s="467" t="s">
        <v>103</v>
      </c>
      <c r="D44" s="468"/>
      <c r="E44" s="48">
        <v>334</v>
      </c>
      <c r="F44" s="50">
        <f>E44/E71</f>
        <v>0.07399202481169695</v>
      </c>
      <c r="G44" s="48">
        <v>1</v>
      </c>
      <c r="H44" s="50">
        <f>G44/G71</f>
        <v>0.2</v>
      </c>
      <c r="I44" s="48">
        <v>412</v>
      </c>
      <c r="J44" s="50">
        <f>I44/I71</f>
        <v>0.08163265306122448</v>
      </c>
      <c r="K44" s="48">
        <v>81</v>
      </c>
      <c r="L44" s="50">
        <f>K44/K71</f>
        <v>0.3951219512195122</v>
      </c>
      <c r="M44" s="48">
        <v>259</v>
      </c>
      <c r="N44" s="50">
        <f>M44/M71</f>
        <v>0.19591527987897125</v>
      </c>
      <c r="O44" s="48">
        <v>547</v>
      </c>
      <c r="P44" s="92">
        <f>O44/O71</f>
        <v>0.17321089297023431</v>
      </c>
    </row>
    <row r="45" spans="1:16" ht="15" customHeight="1">
      <c r="A45" s="201"/>
      <c r="B45" s="231">
        <v>44</v>
      </c>
      <c r="C45" s="467" t="s">
        <v>260</v>
      </c>
      <c r="D45" s="468"/>
      <c r="E45" s="48">
        <v>226</v>
      </c>
      <c r="F45" s="50">
        <f>E45/E71</f>
        <v>0.05006645990252548</v>
      </c>
      <c r="G45" s="48">
        <v>0</v>
      </c>
      <c r="H45" s="53">
        <f>G45/G71</f>
        <v>0</v>
      </c>
      <c r="I45" s="48">
        <v>385</v>
      </c>
      <c r="J45" s="50">
        <f>I45/I71</f>
        <v>0.07628294036061026</v>
      </c>
      <c r="K45" s="48">
        <v>4</v>
      </c>
      <c r="L45" s="50">
        <f>K45/K71</f>
        <v>0.01951219512195122</v>
      </c>
      <c r="M45" s="48">
        <v>34</v>
      </c>
      <c r="N45" s="50">
        <f>M45/M71</f>
        <v>0.025718608169440244</v>
      </c>
      <c r="O45" s="48">
        <v>159</v>
      </c>
      <c r="P45" s="92">
        <f>O45/O71</f>
        <v>0.050348321722609245</v>
      </c>
    </row>
    <row r="46" spans="1:16" ht="15" customHeight="1">
      <c r="A46" s="201"/>
      <c r="B46" s="231">
        <v>45</v>
      </c>
      <c r="C46" s="467" t="s">
        <v>261</v>
      </c>
      <c r="D46" s="468"/>
      <c r="E46" s="48">
        <v>33</v>
      </c>
      <c r="F46" s="50">
        <f>E46/E71</f>
        <v>0.007310589277802392</v>
      </c>
      <c r="G46" s="48">
        <v>0</v>
      </c>
      <c r="H46" s="53">
        <f>G46/G71</f>
        <v>0</v>
      </c>
      <c r="I46" s="48">
        <v>41</v>
      </c>
      <c r="J46" s="50">
        <f>I46/I71</f>
        <v>0.008123637804636418</v>
      </c>
      <c r="K46" s="48">
        <v>0</v>
      </c>
      <c r="L46" s="53">
        <f>K46/K71</f>
        <v>0</v>
      </c>
      <c r="M46" s="48">
        <v>1</v>
      </c>
      <c r="N46" s="50">
        <f>M46/M71</f>
        <v>0.0007564296520423601</v>
      </c>
      <c r="O46" s="48">
        <v>18</v>
      </c>
      <c r="P46" s="92">
        <f>O46/O71</f>
        <v>0.005699810006333122</v>
      </c>
    </row>
    <row r="47" spans="1:16" ht="15" customHeight="1">
      <c r="A47" s="201"/>
      <c r="B47" s="231">
        <v>46</v>
      </c>
      <c r="C47" s="467" t="s">
        <v>262</v>
      </c>
      <c r="D47" s="468"/>
      <c r="E47" s="48">
        <v>23</v>
      </c>
      <c r="F47" s="50">
        <f>E47/E71</f>
        <v>0.00509525919361985</v>
      </c>
      <c r="G47" s="48">
        <v>0</v>
      </c>
      <c r="H47" s="53">
        <f>G47/G71</f>
        <v>0</v>
      </c>
      <c r="I47" s="48">
        <v>36</v>
      </c>
      <c r="J47" s="50">
        <f>I47/I71</f>
        <v>0.007132950267485635</v>
      </c>
      <c r="K47" s="48">
        <v>0</v>
      </c>
      <c r="L47" s="53">
        <f>K47/K71</f>
        <v>0</v>
      </c>
      <c r="M47" s="48">
        <v>20</v>
      </c>
      <c r="N47" s="50">
        <f>M47/M71</f>
        <v>0.015128593040847202</v>
      </c>
      <c r="O47" s="48">
        <v>18</v>
      </c>
      <c r="P47" s="92">
        <f>O47/O71</f>
        <v>0.005699810006333122</v>
      </c>
    </row>
    <row r="48" spans="1:16" ht="15" customHeight="1">
      <c r="A48" s="201"/>
      <c r="B48" s="231">
        <v>51</v>
      </c>
      <c r="C48" s="467" t="s">
        <v>263</v>
      </c>
      <c r="D48" s="468"/>
      <c r="E48" s="48">
        <v>27</v>
      </c>
      <c r="F48" s="50">
        <f>E48/E71</f>
        <v>0.005981391227292867</v>
      </c>
      <c r="G48" s="48">
        <v>0</v>
      </c>
      <c r="H48" s="53">
        <f>G48/G71</f>
        <v>0</v>
      </c>
      <c r="I48" s="48">
        <v>38</v>
      </c>
      <c r="J48" s="50">
        <f>I48/I71</f>
        <v>0.007529225282345948</v>
      </c>
      <c r="K48" s="48">
        <v>0</v>
      </c>
      <c r="L48" s="53">
        <f>K48/K71</f>
        <v>0</v>
      </c>
      <c r="M48" s="48">
        <v>0</v>
      </c>
      <c r="N48" s="53">
        <f>M48/M71</f>
        <v>0</v>
      </c>
      <c r="O48" s="48">
        <v>4</v>
      </c>
      <c r="P48" s="92">
        <f>O48/O71</f>
        <v>0.001266624445851805</v>
      </c>
    </row>
    <row r="49" spans="1:16" ht="15" customHeight="1">
      <c r="A49" s="201"/>
      <c r="B49" s="231">
        <v>52</v>
      </c>
      <c r="C49" s="467" t="s">
        <v>104</v>
      </c>
      <c r="D49" s="468"/>
      <c r="E49" s="48">
        <v>91</v>
      </c>
      <c r="F49" s="50">
        <f>E49/E71</f>
        <v>0.020159503766061144</v>
      </c>
      <c r="G49" s="48">
        <v>0</v>
      </c>
      <c r="H49" s="53">
        <f>G49/G71</f>
        <v>0</v>
      </c>
      <c r="I49" s="48">
        <v>8</v>
      </c>
      <c r="J49" s="50">
        <f>I49/I71</f>
        <v>0.0015851000594412521</v>
      </c>
      <c r="K49" s="48">
        <v>0</v>
      </c>
      <c r="L49" s="53">
        <f>K49/K71</f>
        <v>0</v>
      </c>
      <c r="M49" s="48">
        <v>0</v>
      </c>
      <c r="N49" s="53">
        <f>M49/M71</f>
        <v>0</v>
      </c>
      <c r="O49" s="48">
        <v>16</v>
      </c>
      <c r="P49" s="92">
        <f>O49/O71</f>
        <v>0.00506649778340722</v>
      </c>
    </row>
    <row r="50" spans="1:16" ht="15" customHeight="1">
      <c r="A50" s="201"/>
      <c r="B50" s="231">
        <v>53</v>
      </c>
      <c r="C50" s="467" t="s">
        <v>264</v>
      </c>
      <c r="D50" s="468"/>
      <c r="E50" s="48">
        <v>11</v>
      </c>
      <c r="F50" s="50">
        <f>E50/E71</f>
        <v>0.0024368630926007973</v>
      </c>
      <c r="G50" s="48">
        <v>0</v>
      </c>
      <c r="H50" s="53">
        <f>G50/G71</f>
        <v>0</v>
      </c>
      <c r="I50" s="48">
        <v>19</v>
      </c>
      <c r="J50" s="50">
        <f>I50/I71</f>
        <v>0.003764612641172974</v>
      </c>
      <c r="K50" s="48">
        <v>0</v>
      </c>
      <c r="L50" s="53">
        <f>K50/K71</f>
        <v>0</v>
      </c>
      <c r="M50" s="48">
        <v>0</v>
      </c>
      <c r="N50" s="53">
        <f>M50/M71</f>
        <v>0</v>
      </c>
      <c r="O50" s="48">
        <v>6</v>
      </c>
      <c r="P50" s="92">
        <f>O50/O71</f>
        <v>0.0018999366687777073</v>
      </c>
    </row>
    <row r="51" spans="1:16" ht="15" customHeight="1">
      <c r="A51" s="201"/>
      <c r="B51" s="231">
        <v>54</v>
      </c>
      <c r="C51" s="467" t="s">
        <v>265</v>
      </c>
      <c r="D51" s="468"/>
      <c r="E51" s="48">
        <v>17</v>
      </c>
      <c r="F51" s="50">
        <f>E51/E71</f>
        <v>0.0037660611431103233</v>
      </c>
      <c r="G51" s="48">
        <v>0</v>
      </c>
      <c r="H51" s="53">
        <f>G51/G71</f>
        <v>0</v>
      </c>
      <c r="I51" s="48">
        <v>17</v>
      </c>
      <c r="J51" s="50">
        <f>I51/I71</f>
        <v>0.003368337626312661</v>
      </c>
      <c r="K51" s="48">
        <v>0</v>
      </c>
      <c r="L51" s="53">
        <f>K51/K71</f>
        <v>0</v>
      </c>
      <c r="M51" s="48">
        <v>0</v>
      </c>
      <c r="N51" s="53">
        <f>M51/M71</f>
        <v>0</v>
      </c>
      <c r="O51" s="48">
        <v>4</v>
      </c>
      <c r="P51" s="92">
        <f>O51/O71</f>
        <v>0.001266624445851805</v>
      </c>
    </row>
    <row r="52" spans="1:16" ht="15" customHeight="1">
      <c r="A52" s="201"/>
      <c r="B52" s="231">
        <v>55</v>
      </c>
      <c r="C52" s="467" t="s">
        <v>266</v>
      </c>
      <c r="D52" s="468"/>
      <c r="E52" s="48">
        <v>6</v>
      </c>
      <c r="F52" s="50">
        <f>E52/E71</f>
        <v>0.001329198050509526</v>
      </c>
      <c r="G52" s="48">
        <v>0</v>
      </c>
      <c r="H52" s="53">
        <f>G52/G71</f>
        <v>0</v>
      </c>
      <c r="I52" s="48">
        <v>74</v>
      </c>
      <c r="J52" s="50">
        <f>I52/I71</f>
        <v>0.014662175549831583</v>
      </c>
      <c r="K52" s="48">
        <v>0</v>
      </c>
      <c r="L52" s="53">
        <f>K52/K71</f>
        <v>0</v>
      </c>
      <c r="M52" s="48">
        <v>0</v>
      </c>
      <c r="N52" s="53">
        <f>M52/M71</f>
        <v>0</v>
      </c>
      <c r="O52" s="48">
        <v>9</v>
      </c>
      <c r="P52" s="92">
        <f>O52/O71</f>
        <v>0.002849905003166561</v>
      </c>
    </row>
    <row r="53" spans="1:16" ht="15" customHeight="1">
      <c r="A53" s="201"/>
      <c r="B53" s="231">
        <v>56</v>
      </c>
      <c r="C53" s="467" t="s">
        <v>105</v>
      </c>
      <c r="D53" s="468"/>
      <c r="E53" s="48">
        <v>4</v>
      </c>
      <c r="F53" s="50">
        <f>E53/E71</f>
        <v>0.0008861320336730173</v>
      </c>
      <c r="G53" s="48">
        <v>0</v>
      </c>
      <c r="H53" s="53">
        <f>G53/G71</f>
        <v>0</v>
      </c>
      <c r="I53" s="48">
        <v>5</v>
      </c>
      <c r="J53" s="50">
        <f>I53/I71</f>
        <v>0.0009906875371507827</v>
      </c>
      <c r="K53" s="48">
        <v>0</v>
      </c>
      <c r="L53" s="53">
        <f>K53/K71</f>
        <v>0</v>
      </c>
      <c r="M53" s="48">
        <v>1</v>
      </c>
      <c r="N53" s="50">
        <f>M53/M71</f>
        <v>0.0007564296520423601</v>
      </c>
      <c r="O53" s="48">
        <v>4</v>
      </c>
      <c r="P53" s="92">
        <f>O53/O71</f>
        <v>0.001266624445851805</v>
      </c>
    </row>
    <row r="54" spans="1:16" ht="15" customHeight="1">
      <c r="A54" s="201"/>
      <c r="B54" s="231">
        <v>57</v>
      </c>
      <c r="C54" s="467" t="s">
        <v>267</v>
      </c>
      <c r="D54" s="468"/>
      <c r="E54" s="48">
        <v>9</v>
      </c>
      <c r="F54" s="50">
        <f>E54/E71</f>
        <v>0.001993797075764289</v>
      </c>
      <c r="G54" s="48">
        <v>0</v>
      </c>
      <c r="H54" s="53">
        <f>G54/G71</f>
        <v>0</v>
      </c>
      <c r="I54" s="48">
        <v>10</v>
      </c>
      <c r="J54" s="50">
        <f>I54/I71</f>
        <v>0.0019813750743015654</v>
      </c>
      <c r="K54" s="48">
        <v>0</v>
      </c>
      <c r="L54" s="53">
        <f>K54/K71</f>
        <v>0</v>
      </c>
      <c r="M54" s="48">
        <v>0</v>
      </c>
      <c r="N54" s="53">
        <f>M54/M71</f>
        <v>0</v>
      </c>
      <c r="O54" s="48">
        <v>6</v>
      </c>
      <c r="P54" s="92">
        <f>O54/O71</f>
        <v>0.0018999366687777073</v>
      </c>
    </row>
    <row r="55" spans="1:16" ht="15" customHeight="1">
      <c r="A55" s="201"/>
      <c r="B55" s="231">
        <v>61</v>
      </c>
      <c r="C55" s="467" t="s">
        <v>268</v>
      </c>
      <c r="D55" s="468"/>
      <c r="E55" s="48">
        <v>0</v>
      </c>
      <c r="F55" s="53">
        <f>E55/E71</f>
        <v>0</v>
      </c>
      <c r="G55" s="48">
        <v>0</v>
      </c>
      <c r="H55" s="53">
        <f>G55/G71</f>
        <v>0</v>
      </c>
      <c r="I55" s="48">
        <v>1</v>
      </c>
      <c r="J55" s="50">
        <f>I55/I71</f>
        <v>0.00019813750743015652</v>
      </c>
      <c r="K55" s="48">
        <v>0</v>
      </c>
      <c r="L55" s="53">
        <f>K55/K71</f>
        <v>0</v>
      </c>
      <c r="M55" s="48">
        <v>0</v>
      </c>
      <c r="N55" s="53">
        <f>M55/M71</f>
        <v>0</v>
      </c>
      <c r="O55" s="48">
        <v>4</v>
      </c>
      <c r="P55" s="92">
        <f>O55/O71</f>
        <v>0.001266624445851805</v>
      </c>
    </row>
    <row r="56" spans="1:16" ht="15" customHeight="1">
      <c r="A56" s="201"/>
      <c r="B56" s="231">
        <v>62</v>
      </c>
      <c r="C56" s="467" t="s">
        <v>269</v>
      </c>
      <c r="D56" s="468"/>
      <c r="E56" s="48">
        <v>3</v>
      </c>
      <c r="F56" s="50">
        <f>E56/E71</f>
        <v>0.000664599025254763</v>
      </c>
      <c r="G56" s="48">
        <v>0</v>
      </c>
      <c r="H56" s="53">
        <f>G56/G71</f>
        <v>0</v>
      </c>
      <c r="I56" s="48">
        <v>10</v>
      </c>
      <c r="J56" s="50">
        <f>I56/I71</f>
        <v>0.0019813750743015654</v>
      </c>
      <c r="K56" s="48">
        <v>1</v>
      </c>
      <c r="L56" s="50">
        <f>K56/K71</f>
        <v>0.004878048780487805</v>
      </c>
      <c r="M56" s="48">
        <v>1</v>
      </c>
      <c r="N56" s="50">
        <f>M56/M71</f>
        <v>0.0007564296520423601</v>
      </c>
      <c r="O56" s="48">
        <v>23</v>
      </c>
      <c r="P56" s="92">
        <f>O56/O71</f>
        <v>0.007283090563647878</v>
      </c>
    </row>
    <row r="57" spans="1:16" ht="15" customHeight="1">
      <c r="A57" s="201"/>
      <c r="B57" s="231">
        <v>63</v>
      </c>
      <c r="C57" s="467" t="s">
        <v>106</v>
      </c>
      <c r="D57" s="468"/>
      <c r="E57" s="48">
        <v>3</v>
      </c>
      <c r="F57" s="50">
        <f>E57/E71</f>
        <v>0.000664599025254763</v>
      </c>
      <c r="G57" s="48">
        <v>0</v>
      </c>
      <c r="H57" s="53">
        <f>G57/G71</f>
        <v>0</v>
      </c>
      <c r="I57" s="48">
        <v>6</v>
      </c>
      <c r="J57" s="50">
        <f>I57/I71</f>
        <v>0.0011888250445809391</v>
      </c>
      <c r="K57" s="48">
        <v>0</v>
      </c>
      <c r="L57" s="53">
        <f>K57/K71</f>
        <v>0</v>
      </c>
      <c r="M57" s="48">
        <v>1</v>
      </c>
      <c r="N57" s="50">
        <f>M57/M71</f>
        <v>0.0007564296520423601</v>
      </c>
      <c r="O57" s="48">
        <v>5</v>
      </c>
      <c r="P57" s="92">
        <f>O57/O71</f>
        <v>0.0015832805573147563</v>
      </c>
    </row>
    <row r="58" spans="1:16" ht="15" customHeight="1">
      <c r="A58" s="201"/>
      <c r="B58" s="231">
        <v>64</v>
      </c>
      <c r="C58" s="467" t="s">
        <v>270</v>
      </c>
      <c r="D58" s="468"/>
      <c r="E58" s="48">
        <v>2</v>
      </c>
      <c r="F58" s="50">
        <f>E58/E71</f>
        <v>0.00044306601683650863</v>
      </c>
      <c r="G58" s="48">
        <v>0</v>
      </c>
      <c r="H58" s="53">
        <f>G58/G71</f>
        <v>0</v>
      </c>
      <c r="I58" s="48">
        <v>5</v>
      </c>
      <c r="J58" s="50">
        <f>I58/I71</f>
        <v>0.0009906875371507827</v>
      </c>
      <c r="K58" s="48">
        <v>0</v>
      </c>
      <c r="L58" s="53">
        <f>K58/K71</f>
        <v>0</v>
      </c>
      <c r="M58" s="48">
        <v>0</v>
      </c>
      <c r="N58" s="53">
        <f>M58/M71</f>
        <v>0</v>
      </c>
      <c r="O58" s="48">
        <v>2</v>
      </c>
      <c r="P58" s="92">
        <f>O58/O71</f>
        <v>0.0006333122229259025</v>
      </c>
    </row>
    <row r="59" spans="1:16" ht="15" customHeight="1">
      <c r="A59" s="201"/>
      <c r="B59" s="231">
        <v>71</v>
      </c>
      <c r="C59" s="467" t="s">
        <v>107</v>
      </c>
      <c r="D59" s="468"/>
      <c r="E59" s="48">
        <v>17</v>
      </c>
      <c r="F59" s="50">
        <f>E59/E71</f>
        <v>0.0037660611431103233</v>
      </c>
      <c r="G59" s="48">
        <v>0</v>
      </c>
      <c r="H59" s="53">
        <f>G59/G71</f>
        <v>0</v>
      </c>
      <c r="I59" s="48">
        <v>20</v>
      </c>
      <c r="J59" s="50">
        <f>I59/I71</f>
        <v>0.003962750148603131</v>
      </c>
      <c r="K59" s="48">
        <v>0</v>
      </c>
      <c r="L59" s="53">
        <f>K59/K71</f>
        <v>0</v>
      </c>
      <c r="M59" s="48">
        <v>3</v>
      </c>
      <c r="N59" s="50">
        <f>M59/M71</f>
        <v>0.0022692889561270802</v>
      </c>
      <c r="O59" s="48">
        <v>28</v>
      </c>
      <c r="P59" s="92">
        <f>O59/O71</f>
        <v>0.008866371120962635</v>
      </c>
    </row>
    <row r="60" spans="1:16" ht="15" customHeight="1">
      <c r="A60" s="201"/>
      <c r="B60" s="231">
        <v>72</v>
      </c>
      <c r="C60" s="467" t="s">
        <v>108</v>
      </c>
      <c r="D60" s="468"/>
      <c r="E60" s="48">
        <v>3</v>
      </c>
      <c r="F60" s="50">
        <f>E60/E71</f>
        <v>0.000664599025254763</v>
      </c>
      <c r="G60" s="48">
        <v>0</v>
      </c>
      <c r="H60" s="53">
        <f>G60/G71</f>
        <v>0</v>
      </c>
      <c r="I60" s="48">
        <v>3</v>
      </c>
      <c r="J60" s="50">
        <f>I60/I71</f>
        <v>0.0005944125222904696</v>
      </c>
      <c r="K60" s="48">
        <v>0</v>
      </c>
      <c r="L60" s="53">
        <f>K60/K71</f>
        <v>0</v>
      </c>
      <c r="M60" s="48">
        <v>0</v>
      </c>
      <c r="N60" s="53">
        <f>M60/M71</f>
        <v>0</v>
      </c>
      <c r="O60" s="48">
        <v>16</v>
      </c>
      <c r="P60" s="92">
        <f>O60/O71</f>
        <v>0.00506649778340722</v>
      </c>
    </row>
    <row r="61" spans="1:16" ht="15" customHeight="1">
      <c r="A61" s="201"/>
      <c r="B61" s="231">
        <v>73</v>
      </c>
      <c r="C61" s="467" t="s">
        <v>271</v>
      </c>
      <c r="D61" s="468"/>
      <c r="E61" s="48">
        <v>12</v>
      </c>
      <c r="F61" s="50">
        <f>E61/E71</f>
        <v>0.002658396101019052</v>
      </c>
      <c r="G61" s="48">
        <v>0</v>
      </c>
      <c r="H61" s="53">
        <f>G61/G71</f>
        <v>0</v>
      </c>
      <c r="I61" s="48">
        <v>11</v>
      </c>
      <c r="J61" s="50">
        <f>I61/I71</f>
        <v>0.002179512581731722</v>
      </c>
      <c r="K61" s="48">
        <v>0</v>
      </c>
      <c r="L61" s="53">
        <f>K61/K71</f>
        <v>0</v>
      </c>
      <c r="M61" s="48">
        <v>0</v>
      </c>
      <c r="N61" s="53">
        <f>M61/M71</f>
        <v>0</v>
      </c>
      <c r="O61" s="48">
        <v>17</v>
      </c>
      <c r="P61" s="92">
        <f>O61/O71</f>
        <v>0.005383153894870171</v>
      </c>
    </row>
    <row r="62" spans="1:16" ht="15" customHeight="1">
      <c r="A62" s="201"/>
      <c r="B62" s="231">
        <v>81</v>
      </c>
      <c r="C62" s="467" t="s">
        <v>272</v>
      </c>
      <c r="D62" s="468"/>
      <c r="E62" s="48">
        <v>1</v>
      </c>
      <c r="F62" s="50">
        <f>E62/E71</f>
        <v>0.00022153300841825432</v>
      </c>
      <c r="G62" s="48">
        <v>0</v>
      </c>
      <c r="H62" s="53">
        <f>G62/G71</f>
        <v>0</v>
      </c>
      <c r="I62" s="48">
        <v>2</v>
      </c>
      <c r="J62" s="50">
        <f>I62/I71</f>
        <v>0.00039627501486031304</v>
      </c>
      <c r="K62" s="48">
        <v>0</v>
      </c>
      <c r="L62" s="53">
        <f>K62/K71</f>
        <v>0</v>
      </c>
      <c r="M62" s="48">
        <v>0</v>
      </c>
      <c r="N62" s="53">
        <f>M62/M71</f>
        <v>0</v>
      </c>
      <c r="O62" s="48">
        <v>1</v>
      </c>
      <c r="P62" s="92">
        <f>O62/O71</f>
        <v>0.00031665611146295124</v>
      </c>
    </row>
    <row r="63" spans="1:16" ht="15" customHeight="1">
      <c r="A63" s="201"/>
      <c r="B63" s="231">
        <v>82</v>
      </c>
      <c r="C63" s="467" t="s">
        <v>273</v>
      </c>
      <c r="D63" s="468"/>
      <c r="E63" s="48">
        <v>5</v>
      </c>
      <c r="F63" s="50">
        <f>E63/E71</f>
        <v>0.0011076650420912715</v>
      </c>
      <c r="G63" s="48">
        <v>0</v>
      </c>
      <c r="H63" s="53">
        <f>G63/G71</f>
        <v>0</v>
      </c>
      <c r="I63" s="48">
        <v>2</v>
      </c>
      <c r="J63" s="50">
        <f>I63/I71</f>
        <v>0.00039627501486031304</v>
      </c>
      <c r="K63" s="48">
        <v>0</v>
      </c>
      <c r="L63" s="53">
        <f>K63/K71</f>
        <v>0</v>
      </c>
      <c r="M63" s="48">
        <v>0</v>
      </c>
      <c r="N63" s="53">
        <f>M63/M71</f>
        <v>0</v>
      </c>
      <c r="O63" s="48">
        <v>2</v>
      </c>
      <c r="P63" s="92">
        <f>O63/O71</f>
        <v>0.0006333122229259025</v>
      </c>
    </row>
    <row r="64" spans="1:16" ht="15" customHeight="1">
      <c r="A64" s="201"/>
      <c r="B64" s="231">
        <v>83</v>
      </c>
      <c r="C64" s="467" t="s">
        <v>109</v>
      </c>
      <c r="D64" s="468"/>
      <c r="E64" s="48">
        <v>0</v>
      </c>
      <c r="F64" s="53">
        <f>E64/E71</f>
        <v>0</v>
      </c>
      <c r="G64" s="48">
        <v>0</v>
      </c>
      <c r="H64" s="53">
        <f>G64/G71</f>
        <v>0</v>
      </c>
      <c r="I64" s="48">
        <v>2</v>
      </c>
      <c r="J64" s="50">
        <f>I64/I71</f>
        <v>0.00039627501486031304</v>
      </c>
      <c r="K64" s="48">
        <v>0</v>
      </c>
      <c r="L64" s="53">
        <f>K64/K71</f>
        <v>0</v>
      </c>
      <c r="M64" s="48">
        <v>0</v>
      </c>
      <c r="N64" s="53">
        <f>M64/M71</f>
        <v>0</v>
      </c>
      <c r="O64" s="48">
        <v>1</v>
      </c>
      <c r="P64" s="92">
        <f>O64/O71</f>
        <v>0.00031665611146295124</v>
      </c>
    </row>
    <row r="65" spans="1:16" ht="15" customHeight="1">
      <c r="A65" s="201"/>
      <c r="B65" s="231">
        <v>84</v>
      </c>
      <c r="C65" s="467" t="s">
        <v>110</v>
      </c>
      <c r="D65" s="468"/>
      <c r="E65" s="48">
        <v>2</v>
      </c>
      <c r="F65" s="50">
        <f>E65/E71</f>
        <v>0.00044306601683650863</v>
      </c>
      <c r="G65" s="48">
        <v>0</v>
      </c>
      <c r="H65" s="53">
        <f>G65/G71</f>
        <v>0</v>
      </c>
      <c r="I65" s="48">
        <v>2</v>
      </c>
      <c r="J65" s="50">
        <f>I65/I71</f>
        <v>0.00039627501486031304</v>
      </c>
      <c r="K65" s="48">
        <v>0</v>
      </c>
      <c r="L65" s="53">
        <f>K65/K71</f>
        <v>0</v>
      </c>
      <c r="M65" s="48">
        <v>1</v>
      </c>
      <c r="N65" s="50">
        <f>M65/M71</f>
        <v>0.0007564296520423601</v>
      </c>
      <c r="O65" s="48">
        <v>2</v>
      </c>
      <c r="P65" s="92">
        <f>O65/O71</f>
        <v>0.0006333122229259025</v>
      </c>
    </row>
    <row r="66" spans="1:16" ht="15" customHeight="1">
      <c r="A66" s="201"/>
      <c r="B66" s="231">
        <v>85</v>
      </c>
      <c r="C66" s="467" t="s">
        <v>111</v>
      </c>
      <c r="D66" s="468"/>
      <c r="E66" s="48">
        <v>135</v>
      </c>
      <c r="F66" s="50">
        <f>E66/E71</f>
        <v>0.029906956136464335</v>
      </c>
      <c r="G66" s="48">
        <v>0</v>
      </c>
      <c r="H66" s="53">
        <f>G66/G71</f>
        <v>0</v>
      </c>
      <c r="I66" s="48">
        <v>202</v>
      </c>
      <c r="J66" s="50">
        <f>I66/I71</f>
        <v>0.04002377650089162</v>
      </c>
      <c r="K66" s="48">
        <v>5</v>
      </c>
      <c r="L66" s="50">
        <f>K66/K71</f>
        <v>0.024390243902439025</v>
      </c>
      <c r="M66" s="48">
        <v>30</v>
      </c>
      <c r="N66" s="50">
        <f>M66/M71</f>
        <v>0.0226928895612708</v>
      </c>
      <c r="O66" s="48">
        <v>342</v>
      </c>
      <c r="P66" s="92">
        <f>O66/O71</f>
        <v>0.10829639012032932</v>
      </c>
    </row>
    <row r="67" spans="1:16" ht="15" customHeight="1">
      <c r="A67" s="201"/>
      <c r="B67" s="231">
        <v>91</v>
      </c>
      <c r="C67" s="467" t="s">
        <v>112</v>
      </c>
      <c r="D67" s="468"/>
      <c r="E67" s="48">
        <v>2</v>
      </c>
      <c r="F67" s="50">
        <f>E67/E71</f>
        <v>0.00044306601683650863</v>
      </c>
      <c r="G67" s="48">
        <v>0</v>
      </c>
      <c r="H67" s="53">
        <f>G67/G71</f>
        <v>0</v>
      </c>
      <c r="I67" s="48">
        <v>3</v>
      </c>
      <c r="J67" s="50">
        <f>I67/I71</f>
        <v>0.0005944125222904696</v>
      </c>
      <c r="K67" s="48">
        <v>0</v>
      </c>
      <c r="L67" s="53">
        <f>K67/K71</f>
        <v>0</v>
      </c>
      <c r="M67" s="48">
        <v>0</v>
      </c>
      <c r="N67" s="53">
        <f>M67/M71</f>
        <v>0</v>
      </c>
      <c r="O67" s="48">
        <v>4</v>
      </c>
      <c r="P67" s="92">
        <f>O67/O71</f>
        <v>0.001266624445851805</v>
      </c>
    </row>
    <row r="68" spans="1:16" ht="15" customHeight="1">
      <c r="A68" s="201"/>
      <c r="B68" s="231">
        <v>92</v>
      </c>
      <c r="C68" s="467" t="s">
        <v>274</v>
      </c>
      <c r="D68" s="468"/>
      <c r="E68" s="48">
        <v>4</v>
      </c>
      <c r="F68" s="50">
        <f>E68/E71</f>
        <v>0.0008861320336730173</v>
      </c>
      <c r="G68" s="48">
        <v>0</v>
      </c>
      <c r="H68" s="53">
        <f>G68/G71</f>
        <v>0</v>
      </c>
      <c r="I68" s="48">
        <v>1</v>
      </c>
      <c r="J68" s="50">
        <f>I68/I71</f>
        <v>0.00019813750743015652</v>
      </c>
      <c r="K68" s="48">
        <v>0</v>
      </c>
      <c r="L68" s="53">
        <f>K68/K71</f>
        <v>0</v>
      </c>
      <c r="M68" s="48">
        <v>0</v>
      </c>
      <c r="N68" s="53">
        <f>M68/M71</f>
        <v>0</v>
      </c>
      <c r="O68" s="48">
        <v>7</v>
      </c>
      <c r="P68" s="92">
        <f>O68/O71</f>
        <v>0.002216592780240659</v>
      </c>
    </row>
    <row r="69" spans="1:16" ht="15" customHeight="1">
      <c r="A69" s="201"/>
      <c r="B69" s="231">
        <v>93</v>
      </c>
      <c r="C69" s="467" t="s">
        <v>113</v>
      </c>
      <c r="D69" s="468"/>
      <c r="E69" s="48">
        <v>0</v>
      </c>
      <c r="F69" s="53">
        <f>E69/E71</f>
        <v>0</v>
      </c>
      <c r="G69" s="48">
        <v>0</v>
      </c>
      <c r="H69" s="53">
        <f>G69/G71</f>
        <v>0</v>
      </c>
      <c r="I69" s="48">
        <v>1</v>
      </c>
      <c r="J69" s="50">
        <f>I69/I71</f>
        <v>0.00019813750743015652</v>
      </c>
      <c r="K69" s="48">
        <v>0</v>
      </c>
      <c r="L69" s="53">
        <f>K69/K71</f>
        <v>0</v>
      </c>
      <c r="M69" s="48">
        <v>0</v>
      </c>
      <c r="N69" s="53">
        <f>M69/M71</f>
        <v>0</v>
      </c>
      <c r="O69" s="48">
        <v>0</v>
      </c>
      <c r="P69" s="92">
        <f>O69/O71</f>
        <v>0</v>
      </c>
    </row>
    <row r="70" spans="1:16" ht="15" customHeight="1">
      <c r="A70" s="201"/>
      <c r="B70" s="231">
        <v>99</v>
      </c>
      <c r="C70" s="467" t="s">
        <v>275</v>
      </c>
      <c r="D70" s="468"/>
      <c r="E70" s="48">
        <v>0</v>
      </c>
      <c r="F70" s="53">
        <f>E70/E71</f>
        <v>0</v>
      </c>
      <c r="G70" s="48">
        <v>0</v>
      </c>
      <c r="H70" s="53">
        <f>G70/G71</f>
        <v>0</v>
      </c>
      <c r="I70" s="48">
        <v>7</v>
      </c>
      <c r="J70" s="50">
        <f>I70/I71</f>
        <v>0.0013869625520110957</v>
      </c>
      <c r="K70" s="48">
        <v>0</v>
      </c>
      <c r="L70" s="53">
        <f>K70/K71</f>
        <v>0</v>
      </c>
      <c r="M70" s="48">
        <v>0</v>
      </c>
      <c r="N70" s="53">
        <f>M70/M71</f>
        <v>0</v>
      </c>
      <c r="O70" s="48">
        <v>5</v>
      </c>
      <c r="P70" s="92">
        <f>O70/O71</f>
        <v>0.0015832805573147563</v>
      </c>
    </row>
    <row r="71" spans="2:16" ht="24.75" customHeight="1" thickBot="1">
      <c r="B71" s="469" t="s">
        <v>550</v>
      </c>
      <c r="C71" s="470"/>
      <c r="D71" s="471"/>
      <c r="E71" s="111">
        <f aca="true" t="shared" si="0" ref="E71:P71">SUM(E26:E70)</f>
        <v>4514</v>
      </c>
      <c r="F71" s="130">
        <f t="shared" si="0"/>
        <v>1</v>
      </c>
      <c r="G71" s="111">
        <f t="shared" si="0"/>
        <v>5</v>
      </c>
      <c r="H71" s="130">
        <f t="shared" si="0"/>
        <v>1</v>
      </c>
      <c r="I71" s="111">
        <f t="shared" si="0"/>
        <v>5047</v>
      </c>
      <c r="J71" s="130">
        <f t="shared" si="0"/>
        <v>0.9999999999999996</v>
      </c>
      <c r="K71" s="111">
        <f t="shared" si="0"/>
        <v>205</v>
      </c>
      <c r="L71" s="130">
        <f t="shared" si="0"/>
        <v>1</v>
      </c>
      <c r="M71" s="111">
        <f t="shared" si="0"/>
        <v>1322</v>
      </c>
      <c r="N71" s="130">
        <f t="shared" si="0"/>
        <v>1.0000000000000002</v>
      </c>
      <c r="O71" s="111">
        <f t="shared" si="0"/>
        <v>3158</v>
      </c>
      <c r="P71" s="131">
        <f t="shared" si="0"/>
        <v>1</v>
      </c>
    </row>
  </sheetData>
  <sheetProtection/>
  <mergeCells count="70">
    <mergeCell ref="E9:G9"/>
    <mergeCell ref="E10:G10"/>
    <mergeCell ref="K8:M10"/>
    <mergeCell ref="M24:N24"/>
    <mergeCell ref="H7:J7"/>
    <mergeCell ref="O24:P24"/>
    <mergeCell ref="G24:H24"/>
    <mergeCell ref="I24:J24"/>
    <mergeCell ref="B24:B25"/>
    <mergeCell ref="B11:G11"/>
    <mergeCell ref="C24:D25"/>
    <mergeCell ref="E24:F24"/>
    <mergeCell ref="K11:M11"/>
    <mergeCell ref="K24:L24"/>
    <mergeCell ref="H8:J10"/>
    <mergeCell ref="H11:J11"/>
    <mergeCell ref="B6:D7"/>
    <mergeCell ref="B8:D8"/>
    <mergeCell ref="B9:D9"/>
    <mergeCell ref="B10:D10"/>
    <mergeCell ref="H6:M6"/>
    <mergeCell ref="K7:M7"/>
    <mergeCell ref="E6:G7"/>
    <mergeCell ref="E8:G8"/>
    <mergeCell ref="C36:D36"/>
    <mergeCell ref="C37:D37"/>
    <mergeCell ref="C26:D26"/>
    <mergeCell ref="C27:D27"/>
    <mergeCell ref="C28:D28"/>
    <mergeCell ref="C29:D29"/>
    <mergeCell ref="C46:D46"/>
    <mergeCell ref="C47:D47"/>
    <mergeCell ref="C38:D38"/>
    <mergeCell ref="C39:D39"/>
    <mergeCell ref="C30:D30"/>
    <mergeCell ref="C31:D31"/>
    <mergeCell ref="C32:D32"/>
    <mergeCell ref="C33:D33"/>
    <mergeCell ref="C34:D34"/>
    <mergeCell ref="C35:D35"/>
    <mergeCell ref="C40:D40"/>
    <mergeCell ref="C41:D41"/>
    <mergeCell ref="C42:D42"/>
    <mergeCell ref="C43:D43"/>
    <mergeCell ref="C44:D44"/>
    <mergeCell ref="C45:D45"/>
    <mergeCell ref="C62:D62"/>
    <mergeCell ref="C63:D63"/>
    <mergeCell ref="C52:D52"/>
    <mergeCell ref="C53:D53"/>
    <mergeCell ref="C54:D54"/>
    <mergeCell ref="C55:D55"/>
    <mergeCell ref="C56:D56"/>
    <mergeCell ref="C57:D57"/>
    <mergeCell ref="C58:D58"/>
    <mergeCell ref="C59:D59"/>
    <mergeCell ref="C60:D60"/>
    <mergeCell ref="C61:D61"/>
    <mergeCell ref="C48:D48"/>
    <mergeCell ref="C49:D49"/>
    <mergeCell ref="C50:D50"/>
    <mergeCell ref="C51:D51"/>
    <mergeCell ref="C64:D64"/>
    <mergeCell ref="C65:D65"/>
    <mergeCell ref="C70:D70"/>
    <mergeCell ref="B71:D71"/>
    <mergeCell ref="C66:D66"/>
    <mergeCell ref="C67:D67"/>
    <mergeCell ref="C68:D68"/>
    <mergeCell ref="C69:D69"/>
  </mergeCells>
  <hyperlinks>
    <hyperlink ref="A1" location="Index!A1" display="Index"/>
  </hyperlinks>
  <printOptions/>
  <pageMargins left="0.787401575" right="0.787401575" top="0.984251969" bottom="0.984251969" header="0.5" footer="0.5"/>
  <pageSetup horizontalDpi="600" verticalDpi="600" orientation="portrait" paperSize="9" r:id="rId1"/>
  <ignoredErrors>
    <ignoredError sqref="B26" numberStoredAsText="1"/>
  </ignoredErrors>
</worksheet>
</file>

<file path=xl/worksheets/sheet12.xml><?xml version="1.0" encoding="utf-8"?>
<worksheet xmlns="http://schemas.openxmlformats.org/spreadsheetml/2006/main" xmlns:r="http://schemas.openxmlformats.org/officeDocument/2006/relationships">
  <dimension ref="A1:O69"/>
  <sheetViews>
    <sheetView zoomScale="85" zoomScaleNormal="85" zoomScalePageLayoutView="0" workbookViewId="0" topLeftCell="A1">
      <pane ySplit="1" topLeftCell="A2" activePane="bottomLeft" state="frozen"/>
      <selection pane="topLeft" activeCell="A1" sqref="A1"/>
      <selection pane="bottomLeft" activeCell="M3" sqref="M3"/>
    </sheetView>
  </sheetViews>
  <sheetFormatPr defaultColWidth="7.8515625" defaultRowHeight="12.75"/>
  <cols>
    <col min="1" max="1" width="15.421875" style="0" bestFit="1" customWidth="1"/>
    <col min="2" max="3" width="24.7109375" style="0" customWidth="1"/>
    <col min="4" max="9" width="11.7109375" style="0" customWidth="1"/>
    <col min="10" max="15" width="10.7109375" style="0" customWidth="1"/>
    <col min="16" max="18" width="11.7109375" style="0" customWidth="1"/>
    <col min="19" max="22" width="10.7109375" style="0" customWidth="1"/>
  </cols>
  <sheetData>
    <row r="1" ht="12.75">
      <c r="A1" s="6" t="s">
        <v>376</v>
      </c>
    </row>
    <row r="2" spans="2:5" ht="12.75">
      <c r="B2" s="1"/>
      <c r="C2" s="1"/>
      <c r="D2" s="1"/>
      <c r="E2" s="1"/>
    </row>
    <row r="3" spans="1:14" s="38" customFormat="1" ht="15.75">
      <c r="A3" s="67" t="s">
        <v>37</v>
      </c>
      <c r="B3" s="45" t="s">
        <v>719</v>
      </c>
      <c r="C3" s="45"/>
      <c r="D3" s="45"/>
      <c r="E3" s="45"/>
      <c r="F3" s="45"/>
      <c r="G3" s="60"/>
      <c r="H3" s="60"/>
      <c r="I3" s="60"/>
      <c r="J3" s="60"/>
      <c r="K3" s="60"/>
      <c r="L3" s="60"/>
      <c r="M3" s="60"/>
      <c r="N3" s="60"/>
    </row>
    <row r="4" spans="1:14" s="38" customFormat="1" ht="15.75">
      <c r="A4" s="67"/>
      <c r="B4" s="172" t="s">
        <v>528</v>
      </c>
      <c r="C4" s="45"/>
      <c r="D4" s="45"/>
      <c r="E4" s="45"/>
      <c r="F4" s="45"/>
      <c r="G4" s="60"/>
      <c r="H4" s="60"/>
      <c r="I4" s="60"/>
      <c r="J4" s="60"/>
      <c r="K4" s="60"/>
      <c r="L4" s="60"/>
      <c r="M4" s="60"/>
      <c r="N4" s="60"/>
    </row>
    <row r="5" spans="1:6" ht="15.75">
      <c r="A5" s="39" t="s">
        <v>38</v>
      </c>
      <c r="B5" s="37" t="s">
        <v>718</v>
      </c>
      <c r="C5" s="37"/>
      <c r="D5" s="37"/>
      <c r="E5" s="37"/>
      <c r="F5" s="3"/>
    </row>
    <row r="6" spans="1:6" ht="15.75">
      <c r="A6" s="39"/>
      <c r="B6" s="172" t="s">
        <v>527</v>
      </c>
      <c r="C6" s="37"/>
      <c r="D6" s="37"/>
      <c r="E6" s="37"/>
      <c r="F6" s="3"/>
    </row>
    <row r="7" spans="1:6" ht="15.75">
      <c r="A7" s="39"/>
      <c r="B7" s="37"/>
      <c r="C7" s="37"/>
      <c r="D7" s="37"/>
      <c r="E7" s="37"/>
      <c r="F7" s="3"/>
    </row>
    <row r="8" spans="4:9" ht="15" customHeight="1" thickBot="1">
      <c r="D8" s="510" t="s">
        <v>116</v>
      </c>
      <c r="E8" s="510"/>
      <c r="F8" s="511"/>
      <c r="G8" s="510" t="s">
        <v>117</v>
      </c>
      <c r="H8" s="510"/>
      <c r="I8" s="510"/>
    </row>
    <row r="9" spans="2:15" ht="39.75" customHeight="1">
      <c r="B9" s="388" t="s">
        <v>720</v>
      </c>
      <c r="C9" s="480"/>
      <c r="D9" s="489" t="s">
        <v>721</v>
      </c>
      <c r="E9" s="479"/>
      <c r="F9" s="480"/>
      <c r="G9" s="489" t="s">
        <v>389</v>
      </c>
      <c r="H9" s="479"/>
      <c r="I9" s="480"/>
      <c r="J9" s="328" t="s">
        <v>594</v>
      </c>
      <c r="K9" s="329"/>
      <c r="L9" s="329"/>
      <c r="M9" s="329"/>
      <c r="N9" s="329"/>
      <c r="O9" s="330"/>
    </row>
    <row r="10" spans="2:15" ht="39.75" customHeight="1">
      <c r="B10" s="389"/>
      <c r="C10" s="482"/>
      <c r="D10" s="522"/>
      <c r="E10" s="523"/>
      <c r="F10" s="482"/>
      <c r="G10" s="512"/>
      <c r="H10" s="481"/>
      <c r="I10" s="482"/>
      <c r="J10" s="335" t="s">
        <v>577</v>
      </c>
      <c r="K10" s="336"/>
      <c r="L10" s="322"/>
      <c r="M10" s="335" t="s">
        <v>69</v>
      </c>
      <c r="N10" s="336"/>
      <c r="O10" s="323"/>
    </row>
    <row r="11" spans="2:15" s="26" customFormat="1" ht="45" customHeight="1">
      <c r="B11" s="412" t="s">
        <v>363</v>
      </c>
      <c r="C11" s="312"/>
      <c r="D11" s="513" t="s">
        <v>530</v>
      </c>
      <c r="E11" s="514"/>
      <c r="F11" s="515"/>
      <c r="G11" s="513" t="s">
        <v>365</v>
      </c>
      <c r="H11" s="514"/>
      <c r="I11" s="515"/>
      <c r="J11" s="370" t="s">
        <v>243</v>
      </c>
      <c r="K11" s="371"/>
      <c r="L11" s="376"/>
      <c r="M11" s="370" t="s">
        <v>659</v>
      </c>
      <c r="N11" s="371"/>
      <c r="O11" s="372"/>
    </row>
    <row r="12" spans="2:15" s="26" customFormat="1" ht="45" customHeight="1">
      <c r="B12" s="412" t="s">
        <v>366</v>
      </c>
      <c r="C12" s="312"/>
      <c r="D12" s="524"/>
      <c r="E12" s="525"/>
      <c r="F12" s="518"/>
      <c r="G12" s="516"/>
      <c r="H12" s="517"/>
      <c r="I12" s="518"/>
      <c r="J12" s="505"/>
      <c r="K12" s="506"/>
      <c r="L12" s="507"/>
      <c r="M12" s="508"/>
      <c r="N12" s="509"/>
      <c r="O12" s="421"/>
    </row>
    <row r="13" spans="2:15" s="26" customFormat="1" ht="45" customHeight="1">
      <c r="B13" s="412" t="s">
        <v>367</v>
      </c>
      <c r="C13" s="312"/>
      <c r="D13" s="524"/>
      <c r="E13" s="525"/>
      <c r="F13" s="518"/>
      <c r="G13" s="516"/>
      <c r="H13" s="517"/>
      <c r="I13" s="518"/>
      <c r="J13" s="505"/>
      <c r="K13" s="506"/>
      <c r="L13" s="507"/>
      <c r="M13" s="508"/>
      <c r="N13" s="509"/>
      <c r="O13" s="421"/>
    </row>
    <row r="14" spans="2:15" s="26" customFormat="1" ht="45" customHeight="1">
      <c r="B14" s="412" t="s">
        <v>364</v>
      </c>
      <c r="C14" s="312"/>
      <c r="D14" s="526"/>
      <c r="E14" s="527"/>
      <c r="F14" s="521"/>
      <c r="G14" s="519"/>
      <c r="H14" s="520"/>
      <c r="I14" s="521"/>
      <c r="J14" s="377"/>
      <c r="K14" s="378"/>
      <c r="L14" s="379"/>
      <c r="M14" s="373"/>
      <c r="N14" s="374"/>
      <c r="O14" s="375"/>
    </row>
    <row r="15" spans="2:15" ht="49.5" customHeight="1" thickBot="1">
      <c r="B15" s="528" t="s">
        <v>550</v>
      </c>
      <c r="C15" s="529"/>
      <c r="D15" s="529"/>
      <c r="E15" s="529"/>
      <c r="F15" s="529"/>
      <c r="G15" s="530"/>
      <c r="H15" s="530"/>
      <c r="I15" s="531"/>
      <c r="J15" s="317" t="s">
        <v>514</v>
      </c>
      <c r="K15" s="318"/>
      <c r="L15" s="319"/>
      <c r="M15" s="317">
        <v>100</v>
      </c>
      <c r="N15" s="318"/>
      <c r="O15" s="325"/>
    </row>
    <row r="17" spans="2:4" ht="15.75">
      <c r="B17" s="35" t="s">
        <v>780</v>
      </c>
      <c r="C17" s="35"/>
      <c r="D17" s="35" t="s">
        <v>614</v>
      </c>
    </row>
    <row r="18" spans="1:4" ht="12.75">
      <c r="A18" s="184"/>
      <c r="D18" s="34"/>
    </row>
    <row r="19" spans="1:4" ht="15" customHeight="1">
      <c r="A19" s="17"/>
      <c r="B19" s="160" t="s">
        <v>70</v>
      </c>
      <c r="D19" s="277" t="s">
        <v>168</v>
      </c>
    </row>
    <row r="20" spans="1:4" ht="15" customHeight="1">
      <c r="A20" s="17"/>
      <c r="B20" s="161" t="s">
        <v>68</v>
      </c>
      <c r="D20" s="277" t="s">
        <v>169</v>
      </c>
    </row>
    <row r="21" spans="1:2" ht="15" customHeight="1">
      <c r="A21" s="17"/>
      <c r="B21" s="161" t="s">
        <v>541</v>
      </c>
    </row>
    <row r="22" spans="1:2" ht="15" customHeight="1">
      <c r="A22" s="17"/>
      <c r="B22" s="161" t="s">
        <v>540</v>
      </c>
    </row>
    <row r="23" spans="1:3" ht="15" customHeight="1">
      <c r="A23" s="5"/>
      <c r="B23" s="161" t="s">
        <v>170</v>
      </c>
      <c r="C23" s="160"/>
    </row>
    <row r="24" spans="2:5" ht="12.75">
      <c r="B24" s="9"/>
      <c r="C24" s="9"/>
      <c r="D24" s="9"/>
      <c r="E24" s="9"/>
    </row>
    <row r="25" spans="2:5" ht="12.75">
      <c r="B25" s="9"/>
      <c r="C25" s="9"/>
      <c r="D25" s="9"/>
      <c r="E25" s="9"/>
    </row>
    <row r="26" s="160" customFormat="1" ht="15" customHeight="1">
      <c r="B26" s="44" t="s">
        <v>362</v>
      </c>
    </row>
    <row r="27" s="160" customFormat="1" ht="15" customHeight="1" thickBot="1">
      <c r="B27" s="44"/>
    </row>
    <row r="28" spans="2:7" s="160" customFormat="1" ht="30" customHeight="1" thickBot="1">
      <c r="B28" s="408" t="s">
        <v>644</v>
      </c>
      <c r="C28" s="414"/>
      <c r="D28" s="408" t="s">
        <v>645</v>
      </c>
      <c r="E28" s="414"/>
      <c r="F28" s="414"/>
      <c r="G28" s="414"/>
    </row>
    <row r="29" spans="2:7" s="160" customFormat="1" ht="30" customHeight="1">
      <c r="B29" s="422" t="s">
        <v>528</v>
      </c>
      <c r="C29" s="423"/>
      <c r="D29" s="422" t="s">
        <v>527</v>
      </c>
      <c r="E29" s="423"/>
      <c r="F29" s="423"/>
      <c r="G29" s="423"/>
    </row>
    <row r="30" spans="2:7" s="160" customFormat="1" ht="30" customHeight="1" thickBot="1">
      <c r="B30" s="410" t="s">
        <v>722</v>
      </c>
      <c r="C30" s="413"/>
      <c r="D30" s="410" t="s">
        <v>723</v>
      </c>
      <c r="E30" s="413"/>
      <c r="F30" s="413"/>
      <c r="G30" s="413"/>
    </row>
    <row r="31" ht="15" customHeight="1"/>
    <row r="32" ht="15" customHeight="1"/>
    <row r="33" spans="2:3" ht="15.75" customHeight="1">
      <c r="B33" s="35" t="s">
        <v>598</v>
      </c>
      <c r="C33" s="35"/>
    </row>
    <row r="34" spans="2:5" ht="13.5" thickBot="1">
      <c r="B34" s="34"/>
      <c r="C34" s="34"/>
      <c r="D34" s="34"/>
      <c r="E34" s="34"/>
    </row>
    <row r="35" spans="2:15" ht="39.75" customHeight="1">
      <c r="B35" s="484" t="s">
        <v>720</v>
      </c>
      <c r="C35" s="315" t="s">
        <v>721</v>
      </c>
      <c r="D35" s="315" t="s">
        <v>552</v>
      </c>
      <c r="E35" s="316"/>
      <c r="F35" s="341" t="s">
        <v>583</v>
      </c>
      <c r="G35" s="341"/>
      <c r="H35" s="315" t="s">
        <v>553</v>
      </c>
      <c r="I35" s="315"/>
      <c r="J35" s="386" t="s">
        <v>556</v>
      </c>
      <c r="K35" s="387"/>
      <c r="L35" s="386" t="s">
        <v>557</v>
      </c>
      <c r="M35" s="387"/>
      <c r="N35" s="315" t="s">
        <v>554</v>
      </c>
      <c r="O35" s="504"/>
    </row>
    <row r="36" spans="2:15" ht="24.75" customHeight="1">
      <c r="B36" s="503"/>
      <c r="C36" s="502"/>
      <c r="D36" s="36" t="s">
        <v>577</v>
      </c>
      <c r="E36" s="36" t="s">
        <v>69</v>
      </c>
      <c r="F36" s="36" t="s">
        <v>577</v>
      </c>
      <c r="G36" s="36" t="s">
        <v>69</v>
      </c>
      <c r="H36" s="36" t="s">
        <v>577</v>
      </c>
      <c r="I36" s="36" t="s">
        <v>69</v>
      </c>
      <c r="J36" s="36" t="s">
        <v>577</v>
      </c>
      <c r="K36" s="36" t="s">
        <v>69</v>
      </c>
      <c r="L36" s="36" t="s">
        <v>577</v>
      </c>
      <c r="M36" s="36" t="s">
        <v>69</v>
      </c>
      <c r="N36" s="36" t="s">
        <v>577</v>
      </c>
      <c r="O36" s="87" t="s">
        <v>69</v>
      </c>
    </row>
    <row r="37" spans="2:15" ht="15" customHeight="1">
      <c r="B37" s="501" t="s">
        <v>278</v>
      </c>
      <c r="C37" s="233" t="s">
        <v>245</v>
      </c>
      <c r="D37" s="48">
        <v>93</v>
      </c>
      <c r="E37" s="50">
        <f>D37/D69</f>
        <v>0.02343159486016629</v>
      </c>
      <c r="F37" s="48">
        <v>0</v>
      </c>
      <c r="G37" s="53">
        <f>F37/F69</f>
        <v>0</v>
      </c>
      <c r="H37" s="48">
        <v>125</v>
      </c>
      <c r="I37" s="50">
        <f>H37/H69</f>
        <v>0.01510756586898719</v>
      </c>
      <c r="J37" s="48">
        <v>0</v>
      </c>
      <c r="K37" s="53">
        <f>J37/J69</f>
        <v>0</v>
      </c>
      <c r="L37" s="48">
        <v>24</v>
      </c>
      <c r="M37" s="50">
        <f>L37/L69</f>
        <v>0.07667731629392971</v>
      </c>
      <c r="N37" s="48">
        <v>219</v>
      </c>
      <c r="O37" s="92">
        <f>N37/N69</f>
        <v>0.0725405763497847</v>
      </c>
    </row>
    <row r="38" spans="2:15" ht="15" customHeight="1">
      <c r="B38" s="501"/>
      <c r="C38" s="233" t="s">
        <v>286</v>
      </c>
      <c r="D38" s="48">
        <v>714</v>
      </c>
      <c r="E38" s="50">
        <f>D38/D69</f>
        <v>0.17989417989417988</v>
      </c>
      <c r="F38" s="48">
        <v>1</v>
      </c>
      <c r="G38" s="50">
        <f>F38/F69</f>
        <v>0.09090909090909091</v>
      </c>
      <c r="H38" s="48">
        <v>3154</v>
      </c>
      <c r="I38" s="50">
        <f>H38/H69</f>
        <v>0.38119410200628473</v>
      </c>
      <c r="J38" s="48">
        <v>91</v>
      </c>
      <c r="K38" s="50">
        <f>J38/J69</f>
        <v>0.4527363184079602</v>
      </c>
      <c r="L38" s="48">
        <v>85</v>
      </c>
      <c r="M38" s="50">
        <f>L38/L69</f>
        <v>0.2715654952076677</v>
      </c>
      <c r="N38" s="48">
        <v>541</v>
      </c>
      <c r="O38" s="92">
        <f>N38/N69</f>
        <v>0.17919841006955944</v>
      </c>
    </row>
    <row r="39" spans="2:15" ht="15" customHeight="1">
      <c r="B39" s="501"/>
      <c r="C39" s="233" t="s">
        <v>285</v>
      </c>
      <c r="D39" s="48">
        <v>1051</v>
      </c>
      <c r="E39" s="50">
        <f>D39/D69</f>
        <v>0.26480221718316954</v>
      </c>
      <c r="F39" s="48">
        <v>6</v>
      </c>
      <c r="G39" s="53">
        <f>F39/F69</f>
        <v>0.5454545454545454</v>
      </c>
      <c r="H39" s="48">
        <v>898</v>
      </c>
      <c r="I39" s="50">
        <f>H39/H69</f>
        <v>0.10853275320280396</v>
      </c>
      <c r="J39" s="48">
        <v>84</v>
      </c>
      <c r="K39" s="50">
        <f>J39/J69</f>
        <v>0.417910447761194</v>
      </c>
      <c r="L39" s="48">
        <v>21</v>
      </c>
      <c r="M39" s="50">
        <f>L39/L69</f>
        <v>0.0670926517571885</v>
      </c>
      <c r="N39" s="48">
        <v>308</v>
      </c>
      <c r="O39" s="92">
        <f>N39/N69</f>
        <v>0.10202053660152369</v>
      </c>
    </row>
    <row r="40" spans="2:15" ht="15" customHeight="1">
      <c r="B40" s="501"/>
      <c r="C40" s="233" t="s">
        <v>269</v>
      </c>
      <c r="D40" s="48">
        <v>841</v>
      </c>
      <c r="E40" s="50">
        <f>D40/D69</f>
        <v>0.21189216427311666</v>
      </c>
      <c r="F40" s="48">
        <v>0</v>
      </c>
      <c r="G40" s="53">
        <f>F40/F69</f>
        <v>0</v>
      </c>
      <c r="H40" s="48">
        <v>21</v>
      </c>
      <c r="I40" s="50">
        <f>H40/H69</f>
        <v>0.0025380710659898475</v>
      </c>
      <c r="J40" s="48">
        <v>15</v>
      </c>
      <c r="K40" s="50">
        <f>J40/J69</f>
        <v>0.07462686567164178</v>
      </c>
      <c r="L40" s="48">
        <v>16</v>
      </c>
      <c r="M40" s="50">
        <f>L40/L69</f>
        <v>0.051118210862619806</v>
      </c>
      <c r="N40" s="48">
        <v>33</v>
      </c>
      <c r="O40" s="92">
        <f>N40/N69</f>
        <v>0.01093077177873468</v>
      </c>
    </row>
    <row r="41" spans="2:15" ht="15" customHeight="1">
      <c r="B41" s="501"/>
      <c r="C41" s="233" t="s">
        <v>282</v>
      </c>
      <c r="D41" s="48">
        <v>88</v>
      </c>
      <c r="E41" s="50">
        <f>D41/D69</f>
        <v>0.022171831695641218</v>
      </c>
      <c r="F41" s="48">
        <v>0</v>
      </c>
      <c r="G41" s="53">
        <f>F41/F69</f>
        <v>0</v>
      </c>
      <c r="H41" s="48">
        <v>100</v>
      </c>
      <c r="I41" s="50">
        <f>H41/H69</f>
        <v>0.012086052695189751</v>
      </c>
      <c r="J41" s="48">
        <v>2</v>
      </c>
      <c r="K41" s="50">
        <f>J41/J69</f>
        <v>0.009950248756218905</v>
      </c>
      <c r="L41" s="48">
        <v>98</v>
      </c>
      <c r="M41" s="50">
        <f>L41/L69</f>
        <v>0.31309904153354634</v>
      </c>
      <c r="N41" s="48">
        <v>98</v>
      </c>
      <c r="O41" s="92">
        <f>N41/N69</f>
        <v>0.03246107982775753</v>
      </c>
    </row>
    <row r="42" spans="2:15" ht="15" customHeight="1">
      <c r="B42" s="501"/>
      <c r="C42" s="233" t="s">
        <v>284</v>
      </c>
      <c r="D42" s="48">
        <v>226</v>
      </c>
      <c r="E42" s="50">
        <f>D42/D69</f>
        <v>0.056941295036533134</v>
      </c>
      <c r="F42" s="48">
        <v>4</v>
      </c>
      <c r="G42" s="53">
        <f>F42/F69</f>
        <v>0.36363636363636365</v>
      </c>
      <c r="H42" s="48">
        <v>2184</v>
      </c>
      <c r="I42" s="50">
        <f>H42/H69</f>
        <v>0.2639593908629442</v>
      </c>
      <c r="J42" s="48">
        <v>5</v>
      </c>
      <c r="K42" s="50">
        <f>J42/J69</f>
        <v>0.024875621890547265</v>
      </c>
      <c r="L42" s="48">
        <v>28</v>
      </c>
      <c r="M42" s="50">
        <f>L42/L69</f>
        <v>0.08945686900958466</v>
      </c>
      <c r="N42" s="48">
        <v>321</v>
      </c>
      <c r="O42" s="92">
        <f>N42/N69</f>
        <v>0.10632659821132825</v>
      </c>
    </row>
    <row r="43" spans="2:15" ht="15" customHeight="1">
      <c r="B43" s="501"/>
      <c r="C43" s="233" t="s">
        <v>287</v>
      </c>
      <c r="D43" s="48">
        <v>64</v>
      </c>
      <c r="E43" s="50">
        <f>D43/D69</f>
        <v>0.01612496850592089</v>
      </c>
      <c r="F43" s="48">
        <v>0</v>
      </c>
      <c r="G43" s="53">
        <f>F43/F69</f>
        <v>0</v>
      </c>
      <c r="H43" s="48">
        <v>66</v>
      </c>
      <c r="I43" s="50">
        <f>H43/H69</f>
        <v>0.007976794778825236</v>
      </c>
      <c r="J43" s="48">
        <v>0</v>
      </c>
      <c r="K43" s="53">
        <f>J43/J69</f>
        <v>0</v>
      </c>
      <c r="L43" s="48">
        <v>1</v>
      </c>
      <c r="M43" s="50">
        <f>L43/L69</f>
        <v>0.003194888178913738</v>
      </c>
      <c r="N43" s="48">
        <v>48</v>
      </c>
      <c r="O43" s="92">
        <f>N43/N69</f>
        <v>0.015899304405432264</v>
      </c>
    </row>
    <row r="44" spans="2:15" ht="15" customHeight="1">
      <c r="B44" s="501"/>
      <c r="C44" s="233" t="s">
        <v>288</v>
      </c>
      <c r="D44" s="48">
        <v>22</v>
      </c>
      <c r="E44" s="50">
        <f>D44/D69</f>
        <v>0.005542957923910304</v>
      </c>
      <c r="F44" s="48">
        <v>0</v>
      </c>
      <c r="G44" s="53">
        <f>F44/F69</f>
        <v>0</v>
      </c>
      <c r="H44" s="48">
        <v>34</v>
      </c>
      <c r="I44" s="50">
        <f>H44/H69</f>
        <v>0.004109257916364515</v>
      </c>
      <c r="J44" s="48">
        <v>0</v>
      </c>
      <c r="K44" s="53">
        <f>J44/J69</f>
        <v>0</v>
      </c>
      <c r="L44" s="48">
        <v>3</v>
      </c>
      <c r="M44" s="50">
        <f>L44/L69</f>
        <v>0.009584664536741214</v>
      </c>
      <c r="N44" s="48">
        <v>60</v>
      </c>
      <c r="O44" s="92">
        <f>N44/N69</f>
        <v>0.01987413050679033</v>
      </c>
    </row>
    <row r="45" spans="2:15" ht="15" customHeight="1">
      <c r="B45" s="501"/>
      <c r="C45" s="233" t="s">
        <v>289</v>
      </c>
      <c r="D45" s="48">
        <v>6</v>
      </c>
      <c r="E45" s="50">
        <f>D45/D69</f>
        <v>0.0015117157974300832</v>
      </c>
      <c r="F45" s="48">
        <v>0</v>
      </c>
      <c r="G45" s="53">
        <f>F45/F69</f>
        <v>0</v>
      </c>
      <c r="H45" s="48">
        <v>8</v>
      </c>
      <c r="I45" s="50">
        <f>H45/H69</f>
        <v>0.0009668842156151801</v>
      </c>
      <c r="J45" s="48">
        <v>0</v>
      </c>
      <c r="K45" s="53">
        <f>J45/J69</f>
        <v>0</v>
      </c>
      <c r="L45" s="48">
        <v>1</v>
      </c>
      <c r="M45" s="50">
        <f>L45/L69</f>
        <v>0.003194888178913738</v>
      </c>
      <c r="N45" s="48">
        <v>8</v>
      </c>
      <c r="O45" s="92">
        <f>N45/N69</f>
        <v>0.002649884067572044</v>
      </c>
    </row>
    <row r="46" spans="2:15" ht="15" customHeight="1">
      <c r="B46" s="501"/>
      <c r="C46" s="233" t="s">
        <v>274</v>
      </c>
      <c r="D46" s="48">
        <v>6</v>
      </c>
      <c r="E46" s="50">
        <f>D46/D69</f>
        <v>0.0015117157974300832</v>
      </c>
      <c r="F46" s="48">
        <v>0</v>
      </c>
      <c r="G46" s="53">
        <f>F46/F69</f>
        <v>0</v>
      </c>
      <c r="H46" s="48">
        <v>5</v>
      </c>
      <c r="I46" s="50">
        <f>H46/H69</f>
        <v>0.0006043026347594875</v>
      </c>
      <c r="J46" s="48">
        <v>0</v>
      </c>
      <c r="K46" s="53">
        <f>J46/J69</f>
        <v>0</v>
      </c>
      <c r="L46" s="48">
        <v>0</v>
      </c>
      <c r="M46" s="53">
        <f>L46/L69</f>
        <v>0</v>
      </c>
      <c r="N46" s="48">
        <v>11</v>
      </c>
      <c r="O46" s="92">
        <f>N46/N69</f>
        <v>0.00364359059291156</v>
      </c>
    </row>
    <row r="47" spans="2:15" ht="15" customHeight="1">
      <c r="B47" s="501"/>
      <c r="C47" s="233" t="s">
        <v>283</v>
      </c>
      <c r="D47" s="48">
        <v>14</v>
      </c>
      <c r="E47" s="50">
        <f>D47/D69</f>
        <v>0.003527336860670194</v>
      </c>
      <c r="F47" s="48">
        <v>0</v>
      </c>
      <c r="G47" s="53">
        <f>F47/F69</f>
        <v>0</v>
      </c>
      <c r="H47" s="48">
        <v>14</v>
      </c>
      <c r="I47" s="50">
        <f>H47/H69</f>
        <v>0.001692047377326565</v>
      </c>
      <c r="J47" s="48">
        <v>0</v>
      </c>
      <c r="K47" s="53">
        <f>J47/J69</f>
        <v>0</v>
      </c>
      <c r="L47" s="48">
        <v>0</v>
      </c>
      <c r="M47" s="53">
        <f>L47/L69</f>
        <v>0</v>
      </c>
      <c r="N47" s="48">
        <v>6</v>
      </c>
      <c r="O47" s="92">
        <f>N47/N69</f>
        <v>0.001987413050679033</v>
      </c>
    </row>
    <row r="48" spans="2:15" ht="15" customHeight="1">
      <c r="B48" s="501"/>
      <c r="C48" s="233" t="s">
        <v>275</v>
      </c>
      <c r="D48" s="48">
        <v>0</v>
      </c>
      <c r="E48" s="50">
        <f>D48/D69</f>
        <v>0</v>
      </c>
      <c r="F48" s="48">
        <v>0</v>
      </c>
      <c r="G48" s="53">
        <f>F48/F69</f>
        <v>0</v>
      </c>
      <c r="H48" s="48">
        <v>0</v>
      </c>
      <c r="I48" s="50">
        <f>H48/H69</f>
        <v>0</v>
      </c>
      <c r="J48" s="48">
        <v>0</v>
      </c>
      <c r="K48" s="53">
        <f>J48/J69</f>
        <v>0</v>
      </c>
      <c r="L48" s="48">
        <v>0</v>
      </c>
      <c r="M48" s="53">
        <f>L48/L69</f>
        <v>0</v>
      </c>
      <c r="N48" s="48">
        <v>1</v>
      </c>
      <c r="O48" s="92">
        <f>N48/N69</f>
        <v>0.0003312355084465055</v>
      </c>
    </row>
    <row r="49" spans="2:15" ht="15" customHeight="1">
      <c r="B49" s="501" t="s">
        <v>279</v>
      </c>
      <c r="C49" s="233" t="s">
        <v>245</v>
      </c>
      <c r="D49" s="48">
        <v>120</v>
      </c>
      <c r="E49" s="50">
        <f>D49/D69</f>
        <v>0.030234315948601664</v>
      </c>
      <c r="F49" s="48">
        <v>0</v>
      </c>
      <c r="G49" s="53">
        <f>F49/F69</f>
        <v>0</v>
      </c>
      <c r="H49" s="48">
        <v>3</v>
      </c>
      <c r="I49" s="50">
        <f>H49/H69</f>
        <v>0.00036258158085569254</v>
      </c>
      <c r="J49" s="48">
        <v>0</v>
      </c>
      <c r="K49" s="53">
        <f>J49/J69</f>
        <v>0</v>
      </c>
      <c r="L49" s="48">
        <v>0</v>
      </c>
      <c r="M49" s="53">
        <f>L49/L69</f>
        <v>0</v>
      </c>
      <c r="N49" s="48">
        <v>2</v>
      </c>
      <c r="O49" s="92">
        <f>N49/N69</f>
        <v>0.000662471016893011</v>
      </c>
    </row>
    <row r="50" spans="2:15" ht="15" customHeight="1">
      <c r="B50" s="501"/>
      <c r="C50" s="233" t="s">
        <v>286</v>
      </c>
      <c r="D50" s="48">
        <v>387</v>
      </c>
      <c r="E50" s="50">
        <f>D50/D69</f>
        <v>0.09750566893424037</v>
      </c>
      <c r="F50" s="48">
        <v>0</v>
      </c>
      <c r="G50" s="53">
        <f>F50/F69</f>
        <v>0</v>
      </c>
      <c r="H50" s="48">
        <v>171</v>
      </c>
      <c r="I50" s="50">
        <f>H50/H69</f>
        <v>0.020667150108774474</v>
      </c>
      <c r="J50" s="48">
        <v>2</v>
      </c>
      <c r="K50" s="50">
        <f>J50/J69</f>
        <v>0.009950248756218905</v>
      </c>
      <c r="L50" s="48">
        <v>17</v>
      </c>
      <c r="M50" s="50">
        <f>L50/L69</f>
        <v>0.054313099041533544</v>
      </c>
      <c r="N50" s="48">
        <v>173</v>
      </c>
      <c r="O50" s="92">
        <f>N50/N69</f>
        <v>0.05730374296124544</v>
      </c>
    </row>
    <row r="51" spans="2:15" ht="15" customHeight="1">
      <c r="B51" s="501"/>
      <c r="C51" s="233" t="s">
        <v>285</v>
      </c>
      <c r="D51" s="48">
        <v>14</v>
      </c>
      <c r="E51" s="50">
        <f>D51/D69</f>
        <v>0.003527336860670194</v>
      </c>
      <c r="F51" s="48">
        <v>0</v>
      </c>
      <c r="G51" s="53">
        <f>F51/F69</f>
        <v>0</v>
      </c>
      <c r="H51" s="48">
        <v>521</v>
      </c>
      <c r="I51" s="50">
        <f>H51/H69</f>
        <v>0.0629683345419386</v>
      </c>
      <c r="J51" s="48">
        <v>0</v>
      </c>
      <c r="K51" s="53">
        <f>J51/J69</f>
        <v>0</v>
      </c>
      <c r="L51" s="48">
        <v>8</v>
      </c>
      <c r="M51" s="50">
        <f>L51/L69</f>
        <v>0.025559105431309903</v>
      </c>
      <c r="N51" s="48">
        <v>51</v>
      </c>
      <c r="O51" s="92">
        <f>N51/N69</f>
        <v>0.01689301093077178</v>
      </c>
    </row>
    <row r="52" spans="2:15" ht="15" customHeight="1">
      <c r="B52" s="501"/>
      <c r="C52" s="233" t="s">
        <v>269</v>
      </c>
      <c r="D52" s="48">
        <v>0</v>
      </c>
      <c r="E52" s="53">
        <f>D52/D69</f>
        <v>0</v>
      </c>
      <c r="F52" s="48">
        <v>0</v>
      </c>
      <c r="G52" s="53">
        <f>F52/F69</f>
        <v>0</v>
      </c>
      <c r="H52" s="48">
        <v>215</v>
      </c>
      <c r="I52" s="50">
        <f>H52/H69</f>
        <v>0.025985013294657966</v>
      </c>
      <c r="J52" s="48">
        <v>0</v>
      </c>
      <c r="K52" s="53">
        <f>J52/J69</f>
        <v>0</v>
      </c>
      <c r="L52" s="48">
        <v>0</v>
      </c>
      <c r="M52" s="53">
        <f>L52/L69</f>
        <v>0</v>
      </c>
      <c r="N52" s="48">
        <v>14</v>
      </c>
      <c r="O52" s="92">
        <f>N52/N69</f>
        <v>0.004637297118251077</v>
      </c>
    </row>
    <row r="53" spans="2:15" ht="15" customHeight="1">
      <c r="B53" s="501"/>
      <c r="C53" s="233" t="s">
        <v>282</v>
      </c>
      <c r="D53" s="48">
        <v>3</v>
      </c>
      <c r="E53" s="50">
        <f>D53/D69</f>
        <v>0.0007558578987150416</v>
      </c>
      <c r="F53" s="48">
        <v>0</v>
      </c>
      <c r="G53" s="53">
        <f>F53/F69</f>
        <v>0</v>
      </c>
      <c r="H53" s="48">
        <v>1</v>
      </c>
      <c r="I53" s="50">
        <f>H53/H69</f>
        <v>0.00012086052695189751</v>
      </c>
      <c r="J53" s="48">
        <v>0</v>
      </c>
      <c r="K53" s="53">
        <f>J53/J69</f>
        <v>0</v>
      </c>
      <c r="L53" s="48">
        <v>0</v>
      </c>
      <c r="M53" s="53">
        <f>L53/L69</f>
        <v>0</v>
      </c>
      <c r="N53" s="48">
        <v>0</v>
      </c>
      <c r="O53" s="217">
        <f>N53/N69</f>
        <v>0</v>
      </c>
    </row>
    <row r="54" spans="2:15" ht="15" customHeight="1">
      <c r="B54" s="501"/>
      <c r="C54" s="233" t="s">
        <v>284</v>
      </c>
      <c r="D54" s="48">
        <v>6</v>
      </c>
      <c r="E54" s="50">
        <f>D54/D69</f>
        <v>0.0015117157974300832</v>
      </c>
      <c r="F54" s="48">
        <v>0</v>
      </c>
      <c r="G54" s="53">
        <f>F54/F69</f>
        <v>0</v>
      </c>
      <c r="H54" s="48">
        <v>12</v>
      </c>
      <c r="I54" s="50">
        <f>H54/H69</f>
        <v>0.0014503263234227702</v>
      </c>
      <c r="J54" s="48">
        <v>0</v>
      </c>
      <c r="K54" s="53">
        <f>J54/J69</f>
        <v>0</v>
      </c>
      <c r="L54" s="48">
        <v>0</v>
      </c>
      <c r="M54" s="53">
        <f>L54/L69</f>
        <v>0</v>
      </c>
      <c r="N54" s="48">
        <v>0</v>
      </c>
      <c r="O54" s="217">
        <f>N54/N69</f>
        <v>0</v>
      </c>
    </row>
    <row r="55" spans="2:15" ht="15" customHeight="1">
      <c r="B55" s="501"/>
      <c r="C55" s="233" t="s">
        <v>287</v>
      </c>
      <c r="D55" s="48">
        <v>3</v>
      </c>
      <c r="E55" s="50">
        <f>D55/D69</f>
        <v>0.0007558578987150416</v>
      </c>
      <c r="F55" s="48">
        <v>0</v>
      </c>
      <c r="G55" s="53">
        <f>F55/F69</f>
        <v>0</v>
      </c>
      <c r="H55" s="48">
        <v>2</v>
      </c>
      <c r="I55" s="50">
        <f>H55/H69</f>
        <v>0.00024172105390379503</v>
      </c>
      <c r="J55" s="48">
        <v>0</v>
      </c>
      <c r="K55" s="53">
        <f>J55/J69</f>
        <v>0</v>
      </c>
      <c r="L55" s="48">
        <v>0</v>
      </c>
      <c r="M55" s="53">
        <f>L55/L69</f>
        <v>0</v>
      </c>
      <c r="N55" s="48">
        <v>0</v>
      </c>
      <c r="O55" s="217">
        <f>N55/N69</f>
        <v>0</v>
      </c>
    </row>
    <row r="56" spans="2:15" ht="15" customHeight="1">
      <c r="B56" s="501"/>
      <c r="C56" s="233" t="s">
        <v>288</v>
      </c>
      <c r="D56" s="48">
        <v>1</v>
      </c>
      <c r="E56" s="50">
        <f>D56/D69</f>
        <v>0.0002519526329050139</v>
      </c>
      <c r="F56" s="48">
        <v>0</v>
      </c>
      <c r="G56" s="53">
        <f>F56/F69</f>
        <v>0</v>
      </c>
      <c r="H56" s="48">
        <v>0</v>
      </c>
      <c r="I56" s="53">
        <f>H56/H69</f>
        <v>0</v>
      </c>
      <c r="J56" s="48">
        <v>0</v>
      </c>
      <c r="K56" s="53">
        <f>J56/J69</f>
        <v>0</v>
      </c>
      <c r="L56" s="48">
        <v>0</v>
      </c>
      <c r="M56" s="53">
        <f>L56/L69</f>
        <v>0</v>
      </c>
      <c r="N56" s="48">
        <v>0</v>
      </c>
      <c r="O56" s="217">
        <f>N56/N69</f>
        <v>0</v>
      </c>
    </row>
    <row r="57" spans="2:15" ht="15" customHeight="1">
      <c r="B57" s="501"/>
      <c r="C57" s="233" t="s">
        <v>289</v>
      </c>
      <c r="D57" s="48">
        <v>3</v>
      </c>
      <c r="E57" s="50">
        <f>D57/D69</f>
        <v>0.0007558578987150416</v>
      </c>
      <c r="F57" s="48">
        <v>0</v>
      </c>
      <c r="G57" s="53">
        <f>F57/F69</f>
        <v>0</v>
      </c>
      <c r="H57" s="48">
        <v>0</v>
      </c>
      <c r="I57" s="53">
        <f>H57/H69</f>
        <v>0</v>
      </c>
      <c r="J57" s="48">
        <v>0</v>
      </c>
      <c r="K57" s="53">
        <f>J57/J69</f>
        <v>0</v>
      </c>
      <c r="L57" s="48">
        <v>0</v>
      </c>
      <c r="M57" s="53">
        <f>L57/L69</f>
        <v>0</v>
      </c>
      <c r="N57" s="48">
        <v>0</v>
      </c>
      <c r="O57" s="217">
        <f>N57/N69</f>
        <v>0</v>
      </c>
    </row>
    <row r="58" spans="2:15" ht="15" customHeight="1">
      <c r="B58" s="501"/>
      <c r="C58" s="233" t="s">
        <v>283</v>
      </c>
      <c r="D58" s="48">
        <v>2</v>
      </c>
      <c r="E58" s="50">
        <f>D58/D69</f>
        <v>0.0005039052658100278</v>
      </c>
      <c r="F58" s="48">
        <v>0</v>
      </c>
      <c r="G58" s="53">
        <f>F58/F69</f>
        <v>0</v>
      </c>
      <c r="H58" s="48">
        <v>1</v>
      </c>
      <c r="I58" s="50">
        <f>H58/H69</f>
        <v>0.00012086052695189751</v>
      </c>
      <c r="J58" s="48">
        <v>0</v>
      </c>
      <c r="K58" s="53">
        <f>J58/J69</f>
        <v>0</v>
      </c>
      <c r="L58" s="48">
        <v>0</v>
      </c>
      <c r="M58" s="53">
        <f>L58/L69</f>
        <v>0</v>
      </c>
      <c r="N58" s="48">
        <v>0</v>
      </c>
      <c r="O58" s="217">
        <f>N58/N69</f>
        <v>0</v>
      </c>
    </row>
    <row r="59" spans="2:15" ht="15" customHeight="1">
      <c r="B59" s="501" t="s">
        <v>280</v>
      </c>
      <c r="C59" s="233" t="s">
        <v>245</v>
      </c>
      <c r="D59" s="48">
        <v>4</v>
      </c>
      <c r="E59" s="50">
        <f>D59/D69</f>
        <v>0.0010078105316200555</v>
      </c>
      <c r="F59" s="48">
        <v>0</v>
      </c>
      <c r="G59" s="53">
        <f>F59/F69</f>
        <v>0</v>
      </c>
      <c r="H59" s="48">
        <v>5</v>
      </c>
      <c r="I59" s="50">
        <f>H59/H69</f>
        <v>0.0006043026347594875</v>
      </c>
      <c r="J59" s="48">
        <v>0</v>
      </c>
      <c r="K59" s="53">
        <f>J59/J69</f>
        <v>0</v>
      </c>
      <c r="L59" s="48">
        <v>1</v>
      </c>
      <c r="M59" s="50">
        <f>L59/L69</f>
        <v>0.003194888178913738</v>
      </c>
      <c r="N59" s="48">
        <v>3</v>
      </c>
      <c r="O59" s="92">
        <f>N59/N69</f>
        <v>0.0009937065253395165</v>
      </c>
    </row>
    <row r="60" spans="2:15" ht="15" customHeight="1">
      <c r="B60" s="501"/>
      <c r="C60" s="233" t="s">
        <v>286</v>
      </c>
      <c r="D60" s="48">
        <v>226</v>
      </c>
      <c r="E60" s="50">
        <f>D60/D69</f>
        <v>0.056941295036533134</v>
      </c>
      <c r="F60" s="48">
        <v>0</v>
      </c>
      <c r="G60" s="53">
        <f>F60/F69</f>
        <v>0</v>
      </c>
      <c r="H60" s="48">
        <v>144</v>
      </c>
      <c r="I60" s="50">
        <f>H60/H69</f>
        <v>0.01740391588107324</v>
      </c>
      <c r="J60" s="48">
        <v>2</v>
      </c>
      <c r="K60" s="50">
        <f>J60/J69</f>
        <v>0.009950248756218905</v>
      </c>
      <c r="L60" s="48">
        <v>7</v>
      </c>
      <c r="M60" s="50">
        <f>L60/L69</f>
        <v>0.022364217252396165</v>
      </c>
      <c r="N60" s="48">
        <v>260</v>
      </c>
      <c r="O60" s="92">
        <f>N60/N69</f>
        <v>0.08612123219609143</v>
      </c>
    </row>
    <row r="61" spans="2:15" ht="15" customHeight="1">
      <c r="B61" s="501"/>
      <c r="C61" s="233" t="s">
        <v>285</v>
      </c>
      <c r="D61" s="48">
        <v>26</v>
      </c>
      <c r="E61" s="50">
        <f>D61/D69</f>
        <v>0.00655076845553036</v>
      </c>
      <c r="F61" s="48">
        <v>0</v>
      </c>
      <c r="G61" s="53">
        <f>F61/F69</f>
        <v>0</v>
      </c>
      <c r="H61" s="48">
        <v>547</v>
      </c>
      <c r="I61" s="50">
        <f>H61/H69</f>
        <v>0.06611070824268794</v>
      </c>
      <c r="J61" s="48">
        <v>0</v>
      </c>
      <c r="K61" s="53">
        <f>J61/J69</f>
        <v>0</v>
      </c>
      <c r="L61" s="48">
        <v>1</v>
      </c>
      <c r="M61" s="50">
        <f>L61/L69</f>
        <v>0.003194888178913738</v>
      </c>
      <c r="N61" s="48">
        <v>615</v>
      </c>
      <c r="O61" s="92">
        <f>N61/N69</f>
        <v>0.20370983769460085</v>
      </c>
    </row>
    <row r="62" spans="2:15" ht="15" customHeight="1">
      <c r="B62" s="501"/>
      <c r="C62" s="233" t="s">
        <v>282</v>
      </c>
      <c r="D62" s="48">
        <v>15</v>
      </c>
      <c r="E62" s="50">
        <f>D62/D69</f>
        <v>0.003779289493575208</v>
      </c>
      <c r="F62" s="48">
        <v>0</v>
      </c>
      <c r="G62" s="53">
        <f>F62/F69</f>
        <v>0</v>
      </c>
      <c r="H62" s="48">
        <v>1</v>
      </c>
      <c r="I62" s="50">
        <f>H62/H69</f>
        <v>0.00012086052695189751</v>
      </c>
      <c r="J62" s="48">
        <v>0</v>
      </c>
      <c r="K62" s="53">
        <f>J62/J69</f>
        <v>0</v>
      </c>
      <c r="L62" s="48">
        <v>0</v>
      </c>
      <c r="M62" s="53">
        <f>L62/L69</f>
        <v>0</v>
      </c>
      <c r="N62" s="48">
        <v>0</v>
      </c>
      <c r="O62" s="217">
        <f>N62/N69</f>
        <v>0</v>
      </c>
    </row>
    <row r="63" spans="2:15" ht="15" customHeight="1">
      <c r="B63" s="501"/>
      <c r="C63" s="233" t="s">
        <v>284</v>
      </c>
      <c r="D63" s="48">
        <v>4</v>
      </c>
      <c r="E63" s="50">
        <f>D63/D69</f>
        <v>0.0010078105316200555</v>
      </c>
      <c r="F63" s="48">
        <v>0</v>
      </c>
      <c r="G63" s="53">
        <f>F63/F69</f>
        <v>0</v>
      </c>
      <c r="H63" s="48">
        <v>4</v>
      </c>
      <c r="I63" s="50">
        <f>H63/H69</f>
        <v>0.00048344210780759005</v>
      </c>
      <c r="J63" s="48">
        <v>0</v>
      </c>
      <c r="K63" s="53">
        <f>J63/J69</f>
        <v>0</v>
      </c>
      <c r="L63" s="48">
        <v>2</v>
      </c>
      <c r="M63" s="50">
        <f>L63/L69</f>
        <v>0.006389776357827476</v>
      </c>
      <c r="N63" s="48">
        <v>214</v>
      </c>
      <c r="O63" s="92">
        <f>N63/N69</f>
        <v>0.07088439880755217</v>
      </c>
    </row>
    <row r="64" spans="2:15" ht="15" customHeight="1">
      <c r="B64" s="501"/>
      <c r="C64" s="233" t="s">
        <v>287</v>
      </c>
      <c r="D64" s="48">
        <v>0</v>
      </c>
      <c r="E64" s="53">
        <f>D64/D69</f>
        <v>0</v>
      </c>
      <c r="F64" s="48">
        <v>0</v>
      </c>
      <c r="G64" s="53">
        <f>F64/F69</f>
        <v>0</v>
      </c>
      <c r="H64" s="48">
        <v>1</v>
      </c>
      <c r="I64" s="50">
        <f>H64/H69</f>
        <v>0.00012086052695189751</v>
      </c>
      <c r="J64" s="48">
        <v>0</v>
      </c>
      <c r="K64" s="53">
        <f>J64/J69</f>
        <v>0</v>
      </c>
      <c r="L64" s="48">
        <v>0</v>
      </c>
      <c r="M64" s="53">
        <f>L64/L69</f>
        <v>0</v>
      </c>
      <c r="N64" s="48">
        <v>1</v>
      </c>
      <c r="O64" s="92">
        <f>N64/N69</f>
        <v>0.0003312355084465055</v>
      </c>
    </row>
    <row r="65" spans="2:15" ht="15" customHeight="1">
      <c r="B65" s="501"/>
      <c r="C65" s="233" t="s">
        <v>288</v>
      </c>
      <c r="D65" s="48">
        <v>9</v>
      </c>
      <c r="E65" s="50">
        <f>D65/D69</f>
        <v>0.0022675736961451248</v>
      </c>
      <c r="F65" s="48">
        <v>0</v>
      </c>
      <c r="G65" s="53">
        <f>F65/F69</f>
        <v>0</v>
      </c>
      <c r="H65" s="48">
        <v>0</v>
      </c>
      <c r="I65" s="53">
        <f>H65/H69</f>
        <v>0</v>
      </c>
      <c r="J65" s="48">
        <v>0</v>
      </c>
      <c r="K65" s="53">
        <f>J65/J69</f>
        <v>0</v>
      </c>
      <c r="L65" s="48">
        <v>0</v>
      </c>
      <c r="M65" s="53">
        <f>L65/L69</f>
        <v>0</v>
      </c>
      <c r="N65" s="48">
        <v>1</v>
      </c>
      <c r="O65" s="92">
        <f>N65/N69</f>
        <v>0.0003312355084465055</v>
      </c>
    </row>
    <row r="66" spans="2:15" ht="15" customHeight="1">
      <c r="B66" s="501" t="s">
        <v>281</v>
      </c>
      <c r="C66" s="233" t="s">
        <v>245</v>
      </c>
      <c r="D66" s="48">
        <v>2</v>
      </c>
      <c r="E66" s="50">
        <f>D66/D69</f>
        <v>0.0005039052658100278</v>
      </c>
      <c r="F66" s="48">
        <v>0</v>
      </c>
      <c r="G66" s="53">
        <f>F66/F69</f>
        <v>0</v>
      </c>
      <c r="H66" s="48">
        <v>18</v>
      </c>
      <c r="I66" s="53">
        <f>H66/H69</f>
        <v>0.002175489485134155</v>
      </c>
      <c r="J66" s="48">
        <v>0</v>
      </c>
      <c r="K66" s="53">
        <f>J66/J69</f>
        <v>0</v>
      </c>
      <c r="L66" s="48">
        <v>0</v>
      </c>
      <c r="M66" s="53">
        <f>L66/L69</f>
        <v>0</v>
      </c>
      <c r="N66" s="48">
        <v>0</v>
      </c>
      <c r="O66" s="217">
        <f>N66/N69</f>
        <v>0</v>
      </c>
    </row>
    <row r="67" spans="2:15" ht="15" customHeight="1">
      <c r="B67" s="501"/>
      <c r="C67" s="233" t="s">
        <v>286</v>
      </c>
      <c r="D67" s="48">
        <v>19</v>
      </c>
      <c r="E67" s="50">
        <f>D67/D69</f>
        <v>0.004787100025195263</v>
      </c>
      <c r="F67" s="48">
        <v>0</v>
      </c>
      <c r="G67" s="53">
        <f>F67/F69</f>
        <v>0</v>
      </c>
      <c r="H67" s="48">
        <v>18</v>
      </c>
      <c r="I67" s="50">
        <f>H67/H69</f>
        <v>0.002175489485134155</v>
      </c>
      <c r="J67" s="48">
        <v>0</v>
      </c>
      <c r="K67" s="53">
        <f>J67/J69</f>
        <v>0</v>
      </c>
      <c r="L67" s="48">
        <v>0</v>
      </c>
      <c r="M67" s="53">
        <f>L67/L69</f>
        <v>0</v>
      </c>
      <c r="N67" s="48">
        <v>31</v>
      </c>
      <c r="O67" s="92">
        <f>N67/N69</f>
        <v>0.010268300761841669</v>
      </c>
    </row>
    <row r="68" spans="2:15" ht="15" customHeight="1">
      <c r="B68" s="501"/>
      <c r="C68" s="233" t="s">
        <v>284</v>
      </c>
      <c r="D68" s="48">
        <v>0</v>
      </c>
      <c r="E68" s="53">
        <f>D68/D69</f>
        <v>0</v>
      </c>
      <c r="F68" s="48">
        <v>0</v>
      </c>
      <c r="G68" s="53">
        <f>F68/F69</f>
        <v>0</v>
      </c>
      <c r="H68" s="48">
        <v>1</v>
      </c>
      <c r="I68" s="50">
        <f>H68/H69</f>
        <v>0.00012086052695189751</v>
      </c>
      <c r="J68" s="48">
        <v>0</v>
      </c>
      <c r="K68" s="53">
        <f>J68/J69</f>
        <v>0</v>
      </c>
      <c r="L68" s="48">
        <v>0</v>
      </c>
      <c r="M68" s="53">
        <f>L68/L69</f>
        <v>0</v>
      </c>
      <c r="N68" s="48">
        <v>0</v>
      </c>
      <c r="O68" s="217">
        <f>N68/N69</f>
        <v>0</v>
      </c>
    </row>
    <row r="69" spans="2:15" ht="24.75" customHeight="1" thickBot="1">
      <c r="B69" s="469" t="s">
        <v>550</v>
      </c>
      <c r="C69" s="471"/>
      <c r="D69" s="111">
        <f aca="true" t="shared" si="0" ref="D69:O69">SUM(D37:D68)</f>
        <v>3969</v>
      </c>
      <c r="E69" s="130">
        <f t="shared" si="0"/>
        <v>0.9999999999999998</v>
      </c>
      <c r="F69" s="111">
        <f t="shared" si="0"/>
        <v>11</v>
      </c>
      <c r="G69" s="130">
        <f t="shared" si="0"/>
        <v>1</v>
      </c>
      <c r="H69" s="111">
        <f t="shared" si="0"/>
        <v>8274</v>
      </c>
      <c r="I69" s="130">
        <f t="shared" si="0"/>
        <v>1</v>
      </c>
      <c r="J69" s="111">
        <f t="shared" si="0"/>
        <v>201</v>
      </c>
      <c r="K69" s="130">
        <f t="shared" si="0"/>
        <v>0.9999999999999998</v>
      </c>
      <c r="L69" s="111">
        <f t="shared" si="0"/>
        <v>313</v>
      </c>
      <c r="M69" s="130">
        <f t="shared" si="0"/>
        <v>1.0000000000000002</v>
      </c>
      <c r="N69" s="111">
        <f t="shared" si="0"/>
        <v>3019</v>
      </c>
      <c r="O69" s="131">
        <f t="shared" si="0"/>
        <v>0.9999999999999999</v>
      </c>
    </row>
  </sheetData>
  <sheetProtection/>
  <mergeCells count="38">
    <mergeCell ref="J9:O9"/>
    <mergeCell ref="D35:E35"/>
    <mergeCell ref="F35:G35"/>
    <mergeCell ref="B15:I15"/>
    <mergeCell ref="B9:C10"/>
    <mergeCell ref="B11:C11"/>
    <mergeCell ref="B12:C12"/>
    <mergeCell ref="B13:C13"/>
    <mergeCell ref="B14:C14"/>
    <mergeCell ref="J35:K35"/>
    <mergeCell ref="D8:F8"/>
    <mergeCell ref="G9:I10"/>
    <mergeCell ref="G11:I14"/>
    <mergeCell ref="G8:I8"/>
    <mergeCell ref="D9:F10"/>
    <mergeCell ref="D11:F14"/>
    <mergeCell ref="N35:O35"/>
    <mergeCell ref="H35:I35"/>
    <mergeCell ref="J10:L10"/>
    <mergeCell ref="J11:L14"/>
    <mergeCell ref="J15:L15"/>
    <mergeCell ref="M11:O14"/>
    <mergeCell ref="M10:O10"/>
    <mergeCell ref="M15:O15"/>
    <mergeCell ref="L35:M35"/>
    <mergeCell ref="B66:B68"/>
    <mergeCell ref="B69:C69"/>
    <mergeCell ref="C35:C36"/>
    <mergeCell ref="B35:B36"/>
    <mergeCell ref="B37:B48"/>
    <mergeCell ref="B49:B58"/>
    <mergeCell ref="B59:B65"/>
    <mergeCell ref="B28:C28"/>
    <mergeCell ref="B29:C29"/>
    <mergeCell ref="B30:C30"/>
    <mergeCell ref="D28:G28"/>
    <mergeCell ref="D29:G29"/>
    <mergeCell ref="D30:G30"/>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43"/>
  <sheetViews>
    <sheetView zoomScale="85" zoomScaleNormal="85" zoomScalePageLayoutView="0" workbookViewId="0" topLeftCell="A1">
      <pane ySplit="1" topLeftCell="A2" activePane="bottomLeft" state="frozen"/>
      <selection pane="topLeft" activeCell="A1" sqref="A1"/>
      <selection pane="bottomLeft" activeCell="F3" sqref="F3"/>
    </sheetView>
  </sheetViews>
  <sheetFormatPr defaultColWidth="9.140625" defaultRowHeight="12.75"/>
  <cols>
    <col min="1" max="1" width="14.7109375" style="0" customWidth="1"/>
    <col min="2" max="10" width="24.7109375" style="0" customWidth="1"/>
    <col min="11" max="16" width="10.7109375" style="0" customWidth="1"/>
    <col min="17" max="16384" width="11.421875" style="0" customWidth="1"/>
  </cols>
  <sheetData>
    <row r="1" spans="1:2" ht="12.75">
      <c r="A1" s="6" t="s">
        <v>376</v>
      </c>
      <c r="B1" s="6"/>
    </row>
    <row r="2" spans="1:2" ht="12.75">
      <c r="A2" s="1"/>
      <c r="B2" s="1"/>
    </row>
    <row r="3" spans="1:7" s="38" customFormat="1" ht="15.75">
      <c r="A3" s="39" t="s">
        <v>47</v>
      </c>
      <c r="B3" s="45" t="s">
        <v>368</v>
      </c>
      <c r="C3" s="60"/>
      <c r="D3" s="60"/>
      <c r="E3" s="60"/>
      <c r="F3" s="60"/>
      <c r="G3" s="60"/>
    </row>
    <row r="4" spans="1:2" ht="12.75">
      <c r="A4" s="2"/>
      <c r="B4" s="2"/>
    </row>
    <row r="6" spans="2:5" ht="39.75" customHeight="1">
      <c r="B6" s="533" t="s">
        <v>369</v>
      </c>
      <c r="C6" s="534"/>
      <c r="D6" s="395" t="s">
        <v>594</v>
      </c>
      <c r="E6" s="385"/>
    </row>
    <row r="7" spans="2:5" ht="39.75" customHeight="1">
      <c r="B7" s="535"/>
      <c r="C7" s="536"/>
      <c r="D7" s="395" t="s">
        <v>370</v>
      </c>
      <c r="E7" s="385"/>
    </row>
    <row r="8" spans="2:5" ht="30" customHeight="1">
      <c r="B8" s="395" t="s">
        <v>196</v>
      </c>
      <c r="C8" s="419"/>
      <c r="D8" s="384" t="s">
        <v>291</v>
      </c>
      <c r="E8" s="385"/>
    </row>
    <row r="9" spans="2:5" ht="30" customHeight="1">
      <c r="B9" s="395" t="s">
        <v>197</v>
      </c>
      <c r="C9" s="419" t="s">
        <v>197</v>
      </c>
      <c r="D9" s="384" t="s">
        <v>292</v>
      </c>
      <c r="E9" s="385"/>
    </row>
    <row r="10" spans="2:5" ht="30" customHeight="1">
      <c r="B10" s="395" t="s">
        <v>198</v>
      </c>
      <c r="C10" s="419"/>
      <c r="D10" s="384" t="s">
        <v>293</v>
      </c>
      <c r="E10" s="385"/>
    </row>
    <row r="11" spans="2:5" ht="30" customHeight="1">
      <c r="B11" s="395" t="s">
        <v>199</v>
      </c>
      <c r="C11" s="419"/>
      <c r="D11" s="384" t="s">
        <v>294</v>
      </c>
      <c r="E11" s="385"/>
    </row>
    <row r="12" spans="1:8" ht="12.75">
      <c r="A12" s="8"/>
      <c r="B12" s="8"/>
      <c r="C12" s="19"/>
      <c r="D12" s="27"/>
      <c r="E12" s="27"/>
      <c r="F12" s="27"/>
      <c r="G12" s="27"/>
      <c r="H12" s="27"/>
    </row>
    <row r="13" ht="15.75">
      <c r="B13" s="44" t="s">
        <v>613</v>
      </c>
    </row>
    <row r="15" spans="1:6" s="136" customFormat="1" ht="15" customHeight="1">
      <c r="A15" s="141"/>
      <c r="B15" s="278" t="s">
        <v>586</v>
      </c>
      <c r="C15" s="143"/>
      <c r="D15" s="143"/>
      <c r="E15" s="143"/>
      <c r="F15" s="143"/>
    </row>
    <row r="16" spans="1:6" s="136" customFormat="1" ht="15" customHeight="1">
      <c r="A16" s="141"/>
      <c r="B16" s="279" t="s">
        <v>726</v>
      </c>
      <c r="C16" s="143"/>
      <c r="D16" s="143"/>
      <c r="E16" s="143"/>
      <c r="F16" s="143"/>
    </row>
    <row r="17" spans="1:6" s="136" customFormat="1" ht="15" customHeight="1">
      <c r="A17" s="141"/>
      <c r="C17" s="143"/>
      <c r="D17" s="143"/>
      <c r="E17" s="143"/>
      <c r="F17" s="143"/>
    </row>
    <row r="18" spans="1:6" s="136" customFormat="1" ht="15" customHeight="1">
      <c r="A18" s="141"/>
      <c r="B18" s="278" t="s">
        <v>585</v>
      </c>
      <c r="C18" s="142"/>
      <c r="D18" s="142"/>
      <c r="E18" s="142"/>
      <c r="F18" s="142"/>
    </row>
    <row r="19" spans="1:6" s="136" customFormat="1" ht="15" customHeight="1">
      <c r="A19" s="141"/>
      <c r="B19" s="279" t="s">
        <v>725</v>
      </c>
      <c r="C19" s="142"/>
      <c r="D19" s="142"/>
      <c r="E19" s="142"/>
      <c r="F19" s="142"/>
    </row>
    <row r="20" spans="1:7" ht="12.75">
      <c r="A20" s="8"/>
      <c r="B20" s="19"/>
      <c r="C20" s="27"/>
      <c r="D20" s="27"/>
      <c r="E20" s="27"/>
      <c r="F20" s="27"/>
      <c r="G20" s="27"/>
    </row>
    <row r="21" ht="15.75">
      <c r="B21" s="44" t="s">
        <v>371</v>
      </c>
    </row>
    <row r="22" ht="13.5" thickBot="1"/>
    <row r="23" spans="1:6" ht="15.75" thickBot="1">
      <c r="A23" s="8"/>
      <c r="B23" s="173" t="s">
        <v>372</v>
      </c>
      <c r="C23" s="173" t="s">
        <v>373</v>
      </c>
      <c r="D23" s="173" t="s">
        <v>374</v>
      </c>
      <c r="E23" s="173" t="s">
        <v>375</v>
      </c>
      <c r="F23" s="4"/>
    </row>
    <row r="24" spans="1:5" ht="29.25" thickBot="1">
      <c r="A24" s="8"/>
      <c r="B24" s="174" t="s">
        <v>70</v>
      </c>
      <c r="C24" s="175" t="s">
        <v>160</v>
      </c>
      <c r="D24" s="175" t="s">
        <v>161</v>
      </c>
      <c r="E24" s="175" t="s">
        <v>162</v>
      </c>
    </row>
    <row r="25" spans="1:9" ht="15.75" thickBot="1">
      <c r="A25" s="8"/>
      <c r="B25" s="546" t="s">
        <v>118</v>
      </c>
      <c r="C25" s="547"/>
      <c r="D25" s="547"/>
      <c r="E25" s="548"/>
      <c r="F25" s="13"/>
      <c r="G25" s="13"/>
      <c r="H25" s="13"/>
      <c r="I25" s="13"/>
    </row>
    <row r="26" spans="1:5" ht="19.5" customHeight="1" thickBot="1">
      <c r="A26" s="177"/>
      <c r="B26" s="543" t="s">
        <v>173</v>
      </c>
      <c r="C26" s="544"/>
      <c r="D26" s="544"/>
      <c r="E26" s="545"/>
    </row>
    <row r="27" spans="1:5" ht="19.5" customHeight="1">
      <c r="A27" s="177"/>
      <c r="B27" s="549" t="s">
        <v>172</v>
      </c>
      <c r="C27" s="550"/>
      <c r="D27" s="550"/>
      <c r="E27" s="551"/>
    </row>
    <row r="28" spans="1:5" s="26" customFormat="1" ht="28.5">
      <c r="A28" s="532"/>
      <c r="B28" s="175" t="s">
        <v>548</v>
      </c>
      <c r="C28" s="175" t="s">
        <v>79</v>
      </c>
      <c r="D28" s="175" t="s">
        <v>80</v>
      </c>
      <c r="E28" s="175" t="s">
        <v>81</v>
      </c>
    </row>
    <row r="29" spans="1:5" s="26" customFormat="1" ht="15" customHeight="1" thickBot="1">
      <c r="A29" s="532"/>
      <c r="B29" s="176"/>
      <c r="C29" s="176" t="s">
        <v>77</v>
      </c>
      <c r="D29" s="176" t="s">
        <v>78</v>
      </c>
      <c r="E29" s="176" t="s">
        <v>545</v>
      </c>
    </row>
    <row r="30" spans="1:5" ht="12.75">
      <c r="A30" s="8"/>
      <c r="B30" s="51"/>
      <c r="C30" s="51"/>
      <c r="D30" s="51"/>
      <c r="E30" s="51"/>
    </row>
    <row r="31" spans="2:9" ht="15" customHeight="1">
      <c r="B31" s="281" t="s">
        <v>724</v>
      </c>
      <c r="C31" s="160"/>
      <c r="D31" s="160"/>
      <c r="E31" s="160"/>
      <c r="F31" s="160"/>
      <c r="G31" s="160"/>
      <c r="H31" s="163"/>
      <c r="I31" s="26"/>
    </row>
    <row r="32" spans="2:8" ht="14.25">
      <c r="B32" s="160"/>
      <c r="C32" s="160"/>
      <c r="D32" s="160"/>
      <c r="E32" s="160"/>
      <c r="F32" s="160"/>
      <c r="G32" s="160"/>
      <c r="H32" s="160"/>
    </row>
    <row r="33" spans="1:8" ht="30" customHeight="1">
      <c r="A33" s="10"/>
      <c r="B33" s="539" t="s">
        <v>727</v>
      </c>
      <c r="C33" s="540"/>
      <c r="D33" s="540"/>
      <c r="E33" s="540"/>
      <c r="F33" s="540"/>
      <c r="G33" s="540"/>
      <c r="H33" s="540"/>
    </row>
    <row r="34" spans="1:8" ht="14.25">
      <c r="A34" s="10"/>
      <c r="B34" s="541" t="s">
        <v>728</v>
      </c>
      <c r="C34" s="542"/>
      <c r="D34" s="542"/>
      <c r="E34" s="542"/>
      <c r="F34" s="542"/>
      <c r="G34" s="542"/>
      <c r="H34" s="542"/>
    </row>
    <row r="36" ht="15.75">
      <c r="B36" s="44" t="s">
        <v>599</v>
      </c>
    </row>
    <row r="37" ht="16.5" thickBot="1">
      <c r="B37" s="44"/>
    </row>
    <row r="38" spans="2:8" ht="45" customHeight="1">
      <c r="B38" s="537" t="s">
        <v>369</v>
      </c>
      <c r="C38" s="98" t="s">
        <v>552</v>
      </c>
      <c r="D38" s="98" t="s">
        <v>670</v>
      </c>
      <c r="E38" s="98" t="s">
        <v>553</v>
      </c>
      <c r="F38" s="98" t="s">
        <v>556</v>
      </c>
      <c r="G38" s="98" t="s">
        <v>557</v>
      </c>
      <c r="H38" s="86" t="s">
        <v>554</v>
      </c>
    </row>
    <row r="39" spans="2:8" ht="15" customHeight="1">
      <c r="B39" s="538"/>
      <c r="C39" s="43" t="s">
        <v>370</v>
      </c>
      <c r="D39" s="43" t="s">
        <v>370</v>
      </c>
      <c r="E39" s="43" t="s">
        <v>370</v>
      </c>
      <c r="F39" s="43" t="s">
        <v>370</v>
      </c>
      <c r="G39" s="43" t="s">
        <v>370</v>
      </c>
      <c r="H39" s="112" t="s">
        <v>370</v>
      </c>
    </row>
    <row r="40" spans="2:8" s="26" customFormat="1" ht="19.5" customHeight="1">
      <c r="B40" s="113" t="s">
        <v>196</v>
      </c>
      <c r="C40" s="48">
        <v>0</v>
      </c>
      <c r="D40" s="48">
        <v>195</v>
      </c>
      <c r="E40" s="48">
        <v>16541</v>
      </c>
      <c r="F40" s="48">
        <v>1024</v>
      </c>
      <c r="G40" s="48">
        <v>1745</v>
      </c>
      <c r="H40" s="114">
        <v>199</v>
      </c>
    </row>
    <row r="41" spans="2:8" s="26" customFormat="1" ht="19.5" customHeight="1">
      <c r="B41" s="113" t="s">
        <v>198</v>
      </c>
      <c r="C41" s="48">
        <v>0</v>
      </c>
      <c r="D41" s="48">
        <v>947</v>
      </c>
      <c r="E41" s="48">
        <v>16541</v>
      </c>
      <c r="F41" s="48">
        <v>0</v>
      </c>
      <c r="G41" s="48">
        <v>1745</v>
      </c>
      <c r="H41" s="114">
        <v>199</v>
      </c>
    </row>
    <row r="42" spans="2:8" s="26" customFormat="1" ht="19.5" customHeight="1">
      <c r="B42" s="113" t="s">
        <v>197</v>
      </c>
      <c r="C42" s="48">
        <v>0</v>
      </c>
      <c r="D42" s="48">
        <v>5134</v>
      </c>
      <c r="E42" s="48">
        <v>16541</v>
      </c>
      <c r="F42" s="48">
        <v>0</v>
      </c>
      <c r="G42" s="48">
        <v>1745</v>
      </c>
      <c r="H42" s="114">
        <v>199</v>
      </c>
    </row>
    <row r="43" spans="2:8" s="26" customFormat="1" ht="19.5" customHeight="1" thickBot="1">
      <c r="B43" s="115" t="s">
        <v>199</v>
      </c>
      <c r="C43" s="116">
        <v>0</v>
      </c>
      <c r="D43" s="116">
        <v>4571</v>
      </c>
      <c r="E43" s="116">
        <v>16541</v>
      </c>
      <c r="F43" s="116">
        <v>1024</v>
      </c>
      <c r="G43" s="116">
        <v>1745</v>
      </c>
      <c r="H43" s="117">
        <v>199</v>
      </c>
    </row>
  </sheetData>
  <sheetProtection/>
  <mergeCells count="18">
    <mergeCell ref="B38:B39"/>
    <mergeCell ref="B33:H33"/>
    <mergeCell ref="B34:H34"/>
    <mergeCell ref="D10:E10"/>
    <mergeCell ref="D11:E11"/>
    <mergeCell ref="B26:E26"/>
    <mergeCell ref="B25:E25"/>
    <mergeCell ref="B27:E27"/>
    <mergeCell ref="A28:A29"/>
    <mergeCell ref="B11:C11"/>
    <mergeCell ref="D6:E6"/>
    <mergeCell ref="D7:E7"/>
    <mergeCell ref="D8:E8"/>
    <mergeCell ref="D9:E9"/>
    <mergeCell ref="B6:C7"/>
    <mergeCell ref="B8:C8"/>
    <mergeCell ref="B9:C9"/>
    <mergeCell ref="B10:C10"/>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5"/>
  <sheetViews>
    <sheetView zoomScale="85" zoomScaleNormal="85" zoomScalePageLayoutView="0" workbookViewId="0" topLeftCell="A1">
      <pane ySplit="1" topLeftCell="A2" activePane="bottomLeft" state="frozen"/>
      <selection pane="topLeft" activeCell="A1" sqref="A1"/>
      <selection pane="bottomLeft" activeCell="G3" sqref="G3"/>
    </sheetView>
  </sheetViews>
  <sheetFormatPr defaultColWidth="9.140625" defaultRowHeight="12.75"/>
  <cols>
    <col min="1" max="1" width="22.140625" style="0" bestFit="1" customWidth="1"/>
    <col min="2" max="2" width="41.421875" style="0" customWidth="1"/>
    <col min="3" max="8" width="20.7109375" style="0" customWidth="1"/>
    <col min="9" max="16" width="10.7109375" style="0" customWidth="1"/>
    <col min="17" max="16384" width="11.421875" style="0" customWidth="1"/>
  </cols>
  <sheetData>
    <row r="1" ht="12.75">
      <c r="A1" s="6" t="s">
        <v>376</v>
      </c>
    </row>
    <row r="2" ht="12.75">
      <c r="B2" s="1"/>
    </row>
    <row r="3" spans="1:2" s="38" customFormat="1" ht="15.75">
      <c r="A3" s="37" t="s">
        <v>31</v>
      </c>
      <c r="B3" s="37" t="s">
        <v>377</v>
      </c>
    </row>
    <row r="4" ht="12.75">
      <c r="A4" s="2"/>
    </row>
    <row r="5" spans="1:2" ht="13.5" thickBot="1">
      <c r="A5" s="2"/>
      <c r="B5" s="2"/>
    </row>
    <row r="6" spans="2:5" ht="30" customHeight="1">
      <c r="B6" s="558"/>
      <c r="C6" s="559"/>
      <c r="D6" s="328" t="s">
        <v>594</v>
      </c>
      <c r="E6" s="330"/>
    </row>
    <row r="7" spans="2:5" ht="30" customHeight="1">
      <c r="B7" s="560"/>
      <c r="C7" s="499"/>
      <c r="D7" s="335" t="s">
        <v>370</v>
      </c>
      <c r="E7" s="554"/>
    </row>
    <row r="8" spans="2:5" ht="99.75" customHeight="1">
      <c r="B8" s="561" t="s">
        <v>378</v>
      </c>
      <c r="C8" s="562"/>
      <c r="D8" s="320" t="s">
        <v>729</v>
      </c>
      <c r="E8" s="555"/>
    </row>
    <row r="9" spans="2:5" ht="99.75" customHeight="1" thickBot="1">
      <c r="B9" s="563" t="s">
        <v>380</v>
      </c>
      <c r="C9" s="564"/>
      <c r="D9" s="556" t="s">
        <v>730</v>
      </c>
      <c r="E9" s="557"/>
    </row>
    <row r="11" spans="2:4" s="163" customFormat="1" ht="15" customHeight="1">
      <c r="B11" s="44" t="s">
        <v>780</v>
      </c>
      <c r="C11" s="71"/>
      <c r="D11" s="44" t="s">
        <v>613</v>
      </c>
    </row>
    <row r="12" s="163" customFormat="1" ht="15" customHeight="1">
      <c r="D12" s="160"/>
    </row>
    <row r="13" spans="2:4" s="163" customFormat="1" ht="15" customHeight="1">
      <c r="B13" s="163" t="s">
        <v>70</v>
      </c>
      <c r="D13" s="178" t="s">
        <v>735</v>
      </c>
    </row>
    <row r="14" spans="2:4" s="163" customFormat="1" ht="15" customHeight="1">
      <c r="B14" s="169" t="s">
        <v>815</v>
      </c>
      <c r="D14" s="161" t="s">
        <v>174</v>
      </c>
    </row>
    <row r="15" s="163" customFormat="1" ht="15" customHeight="1">
      <c r="D15" s="179"/>
    </row>
    <row r="16" spans="2:4" s="163" customFormat="1" ht="15" customHeight="1">
      <c r="B16" s="163" t="s">
        <v>200</v>
      </c>
      <c r="D16" s="178" t="s">
        <v>585</v>
      </c>
    </row>
    <row r="17" spans="2:4" s="163" customFormat="1" ht="15" customHeight="1">
      <c r="B17" s="169" t="s">
        <v>817</v>
      </c>
      <c r="D17" s="161" t="s">
        <v>171</v>
      </c>
    </row>
    <row r="18" s="163" customFormat="1" ht="15" customHeight="1">
      <c r="B18" s="169" t="s">
        <v>816</v>
      </c>
    </row>
    <row r="19" s="26" customFormat="1" ht="15" customHeight="1"/>
    <row r="20" ht="15.75">
      <c r="B20" s="44" t="s">
        <v>599</v>
      </c>
    </row>
    <row r="21" ht="13.5" thickBot="1"/>
    <row r="22" spans="2:8" ht="39.75" customHeight="1">
      <c r="B22" s="552"/>
      <c r="C22" s="98" t="s">
        <v>552</v>
      </c>
      <c r="D22" s="98" t="s">
        <v>670</v>
      </c>
      <c r="E22" s="98" t="s">
        <v>553</v>
      </c>
      <c r="F22" s="98" t="s">
        <v>556</v>
      </c>
      <c r="G22" s="98" t="s">
        <v>557</v>
      </c>
      <c r="H22" s="86" t="s">
        <v>554</v>
      </c>
    </row>
    <row r="23" spans="2:8" ht="39.75" customHeight="1">
      <c r="B23" s="553"/>
      <c r="C23" s="36" t="s">
        <v>370</v>
      </c>
      <c r="D23" s="36" t="s">
        <v>370</v>
      </c>
      <c r="E23" s="36" t="s">
        <v>370</v>
      </c>
      <c r="F23" s="36" t="s">
        <v>370</v>
      </c>
      <c r="G23" s="36" t="s">
        <v>370</v>
      </c>
      <c r="H23" s="87" t="s">
        <v>370</v>
      </c>
    </row>
    <row r="24" spans="2:8" ht="129.75" customHeight="1">
      <c r="B24" s="119" t="s">
        <v>379</v>
      </c>
      <c r="C24" s="48">
        <v>1293</v>
      </c>
      <c r="D24" s="48">
        <v>2054</v>
      </c>
      <c r="E24" s="48">
        <v>21047</v>
      </c>
      <c r="F24" s="48">
        <v>0</v>
      </c>
      <c r="G24" s="48">
        <v>1487</v>
      </c>
      <c r="H24" s="114">
        <v>0</v>
      </c>
    </row>
    <row r="25" spans="2:8" ht="129.75" customHeight="1" thickBot="1">
      <c r="B25" s="120" t="s">
        <v>381</v>
      </c>
      <c r="C25" s="116">
        <v>1293</v>
      </c>
      <c r="D25" s="116">
        <v>1026</v>
      </c>
      <c r="E25" s="116">
        <v>21047</v>
      </c>
      <c r="F25" s="116">
        <v>0</v>
      </c>
      <c r="G25" s="116">
        <v>1487</v>
      </c>
      <c r="H25" s="117">
        <v>0</v>
      </c>
    </row>
  </sheetData>
  <sheetProtection/>
  <mergeCells count="8">
    <mergeCell ref="D6:E6"/>
    <mergeCell ref="B22:B23"/>
    <mergeCell ref="D7:E7"/>
    <mergeCell ref="D8:E8"/>
    <mergeCell ref="D9:E9"/>
    <mergeCell ref="B6:C7"/>
    <mergeCell ref="B8:C8"/>
    <mergeCell ref="B9:C9"/>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37"/>
  <sheetViews>
    <sheetView zoomScale="85" zoomScaleNormal="85" zoomScalePageLayoutView="0" workbookViewId="0" topLeftCell="A1">
      <pane ySplit="1" topLeftCell="A2" activePane="bottomLeft" state="frozen"/>
      <selection pane="topLeft" activeCell="A1" sqref="A1"/>
      <selection pane="bottomLeft" activeCell="F3" sqref="F3"/>
    </sheetView>
  </sheetViews>
  <sheetFormatPr defaultColWidth="9.140625" defaultRowHeight="12.75"/>
  <cols>
    <col min="1" max="1" width="17.7109375" style="0" customWidth="1"/>
    <col min="2" max="2" width="15.00390625" style="0" customWidth="1"/>
    <col min="3" max="14" width="10.7109375" style="0" customWidth="1"/>
    <col min="15" max="16" width="11.421875" style="0" customWidth="1"/>
    <col min="17" max="17" width="11.28125" style="0" customWidth="1"/>
    <col min="18" max="19" width="11.421875" style="0" customWidth="1"/>
    <col min="20" max="20" width="10.8515625" style="0" customWidth="1"/>
    <col min="21" max="21" width="11.421875" style="0" customWidth="1"/>
    <col min="22" max="23" width="12.00390625" style="0" customWidth="1"/>
    <col min="24" max="28" width="11.421875" style="0" customWidth="1"/>
    <col min="29" max="29" width="11.140625" style="0" customWidth="1"/>
    <col min="30" max="16384" width="11.421875" style="0" customWidth="1"/>
  </cols>
  <sheetData>
    <row r="1" ht="12.75">
      <c r="A1" s="6" t="s">
        <v>376</v>
      </c>
    </row>
    <row r="2" ht="12.75">
      <c r="A2" s="1"/>
    </row>
    <row r="3" spans="1:2" s="38" customFormat="1" ht="15.75">
      <c r="A3" s="39" t="s">
        <v>42</v>
      </c>
      <c r="B3" s="37" t="s">
        <v>382</v>
      </c>
    </row>
    <row r="4" spans="1:2" s="38" customFormat="1" ht="15.75">
      <c r="A4" s="39" t="s">
        <v>201</v>
      </c>
      <c r="B4" s="37" t="s">
        <v>383</v>
      </c>
    </row>
    <row r="5" spans="1:2" s="38" customFormat="1" ht="15.75">
      <c r="A5" s="39" t="s">
        <v>40</v>
      </c>
      <c r="B5" s="37" t="s">
        <v>384</v>
      </c>
    </row>
    <row r="6" ht="12.75">
      <c r="A6" s="2"/>
    </row>
    <row r="7" ht="13.5" thickBot="1"/>
    <row r="8" spans="3:14" ht="39.75" customHeight="1">
      <c r="C8" s="388" t="s">
        <v>390</v>
      </c>
      <c r="D8" s="479"/>
      <c r="E8" s="479"/>
      <c r="F8" s="350"/>
      <c r="G8" s="364" t="s">
        <v>594</v>
      </c>
      <c r="H8" s="364"/>
      <c r="I8" s="364"/>
      <c r="J8" s="364"/>
      <c r="K8" s="364"/>
      <c r="L8" s="328"/>
      <c r="M8" s="328"/>
      <c r="N8" s="365"/>
    </row>
    <row r="9" spans="2:14" ht="39.75" customHeight="1">
      <c r="B9" s="85" t="s">
        <v>731</v>
      </c>
      <c r="C9" s="389"/>
      <c r="D9" s="481"/>
      <c r="E9" s="481"/>
      <c r="F9" s="352"/>
      <c r="G9" s="395" t="s">
        <v>559</v>
      </c>
      <c r="H9" s="395"/>
      <c r="I9" s="395"/>
      <c r="J9" s="385"/>
      <c r="K9" s="395" t="s">
        <v>48</v>
      </c>
      <c r="L9" s="335"/>
      <c r="M9" s="335"/>
      <c r="N9" s="396"/>
    </row>
    <row r="10" spans="2:14" ht="79.5" customHeight="1">
      <c r="B10" s="17" t="s">
        <v>42</v>
      </c>
      <c r="C10" s="393" t="s">
        <v>531</v>
      </c>
      <c r="D10" s="483"/>
      <c r="E10" s="483"/>
      <c r="F10" s="394"/>
      <c r="G10" s="384" t="s">
        <v>732</v>
      </c>
      <c r="H10" s="384"/>
      <c r="I10" s="384"/>
      <c r="J10" s="385"/>
      <c r="K10" s="384" t="s">
        <v>659</v>
      </c>
      <c r="L10" s="320"/>
      <c r="M10" s="320"/>
      <c r="N10" s="396"/>
    </row>
    <row r="11" spans="2:14" ht="79.5" customHeight="1">
      <c r="B11" s="17" t="s">
        <v>201</v>
      </c>
      <c r="C11" s="393" t="s">
        <v>295</v>
      </c>
      <c r="D11" s="483"/>
      <c r="E11" s="483"/>
      <c r="F11" s="394"/>
      <c r="G11" s="384" t="s">
        <v>733</v>
      </c>
      <c r="H11" s="384"/>
      <c r="I11" s="384"/>
      <c r="J11" s="385"/>
      <c r="K11" s="385"/>
      <c r="L11" s="573"/>
      <c r="M11" s="573"/>
      <c r="N11" s="396"/>
    </row>
    <row r="12" spans="2:14" ht="79.5" customHeight="1">
      <c r="B12" s="17" t="s">
        <v>40</v>
      </c>
      <c r="C12" s="393" t="s">
        <v>296</v>
      </c>
      <c r="D12" s="483"/>
      <c r="E12" s="483"/>
      <c r="F12" s="394"/>
      <c r="G12" s="384" t="s">
        <v>734</v>
      </c>
      <c r="H12" s="384"/>
      <c r="I12" s="384"/>
      <c r="J12" s="385"/>
      <c r="K12" s="385"/>
      <c r="L12" s="573"/>
      <c r="M12" s="573"/>
      <c r="N12" s="396"/>
    </row>
    <row r="13" spans="3:14" ht="39.75" customHeight="1" thickBot="1">
      <c r="C13" s="308" t="s">
        <v>550</v>
      </c>
      <c r="D13" s="309"/>
      <c r="E13" s="309"/>
      <c r="F13" s="390"/>
      <c r="G13" s="397" t="s">
        <v>514</v>
      </c>
      <c r="H13" s="397"/>
      <c r="I13" s="397"/>
      <c r="J13" s="404"/>
      <c r="K13" s="574">
        <v>1</v>
      </c>
      <c r="L13" s="575"/>
      <c r="M13" s="575"/>
      <c r="N13" s="398"/>
    </row>
    <row r="14" ht="15" customHeight="1"/>
    <row r="15" spans="3:11" ht="15" customHeight="1">
      <c r="C15" s="44" t="s">
        <v>780</v>
      </c>
      <c r="D15" s="44"/>
      <c r="E15" s="44"/>
      <c r="F15" s="44"/>
      <c r="G15" s="44" t="s">
        <v>613</v>
      </c>
      <c r="H15" s="44"/>
      <c r="I15" s="44"/>
      <c r="J15" s="44"/>
      <c r="K15" s="44"/>
    </row>
    <row r="16" spans="2:6" ht="15" customHeight="1">
      <c r="B16" s="182" t="s">
        <v>643</v>
      </c>
      <c r="C16" s="160"/>
      <c r="D16" s="160"/>
      <c r="E16" s="160"/>
      <c r="F16" s="160"/>
    </row>
    <row r="17" spans="2:13" ht="15" customHeight="1">
      <c r="B17" s="576" t="s">
        <v>42</v>
      </c>
      <c r="C17" s="160" t="s">
        <v>44</v>
      </c>
      <c r="D17" s="160"/>
      <c r="E17" s="160"/>
      <c r="F17" s="160"/>
      <c r="G17" s="280" t="s">
        <v>586</v>
      </c>
      <c r="H17" s="280"/>
      <c r="I17" s="280"/>
      <c r="J17" s="280"/>
      <c r="K17" s="280"/>
      <c r="L17" s="281"/>
      <c r="M17" s="281"/>
    </row>
    <row r="18" spans="2:13" ht="15" customHeight="1">
      <c r="B18" s="576"/>
      <c r="C18" s="161" t="s">
        <v>68</v>
      </c>
      <c r="D18" s="161"/>
      <c r="E18" s="161"/>
      <c r="F18" s="161"/>
      <c r="G18" s="570" t="s">
        <v>736</v>
      </c>
      <c r="H18" s="570"/>
      <c r="I18" s="570"/>
      <c r="J18" s="570"/>
      <c r="K18" s="570"/>
      <c r="L18" s="571"/>
      <c r="M18" s="572"/>
    </row>
    <row r="19" spans="2:13" ht="15" customHeight="1">
      <c r="B19" s="576"/>
      <c r="C19" s="161" t="s">
        <v>818</v>
      </c>
      <c r="D19" s="161"/>
      <c r="E19" s="161"/>
      <c r="F19" s="161"/>
      <c r="G19" s="571"/>
      <c r="H19" s="571"/>
      <c r="I19" s="571"/>
      <c r="J19" s="571"/>
      <c r="K19" s="571"/>
      <c r="L19" s="571"/>
      <c r="M19" s="572"/>
    </row>
    <row r="20" spans="2:9" ht="15" customHeight="1">
      <c r="B20" s="181"/>
      <c r="C20" s="160"/>
      <c r="D20" s="160"/>
      <c r="E20" s="160"/>
      <c r="F20" s="160"/>
      <c r="G20" s="183"/>
      <c r="H20" s="183"/>
      <c r="I20" s="183"/>
    </row>
    <row r="21" spans="2:14" ht="15" customHeight="1">
      <c r="B21" s="576" t="s">
        <v>201</v>
      </c>
      <c r="C21" s="160" t="s">
        <v>0</v>
      </c>
      <c r="D21" s="160"/>
      <c r="E21" s="160"/>
      <c r="F21" s="160"/>
      <c r="G21" s="183"/>
      <c r="H21" s="183"/>
      <c r="I21" s="183"/>
      <c r="J21" s="183"/>
      <c r="K21" s="183"/>
      <c r="L21" s="183"/>
      <c r="M21" s="183"/>
      <c r="N21" s="183"/>
    </row>
    <row r="22" spans="2:6" ht="15" customHeight="1">
      <c r="B22" s="576"/>
      <c r="C22" s="161" t="s">
        <v>68</v>
      </c>
      <c r="D22" s="161"/>
      <c r="E22" s="161"/>
      <c r="F22" s="161"/>
    </row>
    <row r="23" spans="2:6" ht="15" customHeight="1">
      <c r="B23" s="576"/>
      <c r="C23" s="161" t="s">
        <v>207</v>
      </c>
      <c r="D23" s="161"/>
      <c r="E23" s="161"/>
      <c r="F23" s="161"/>
    </row>
    <row r="24" spans="2:6" ht="15" customHeight="1">
      <c r="B24" s="181"/>
      <c r="C24" s="161"/>
      <c r="D24" s="161"/>
      <c r="E24" s="161"/>
      <c r="F24" s="161"/>
    </row>
    <row r="25" spans="2:6" ht="15" customHeight="1">
      <c r="B25" s="576" t="s">
        <v>40</v>
      </c>
      <c r="C25" s="160" t="s">
        <v>39</v>
      </c>
      <c r="D25" s="160"/>
      <c r="E25" s="160"/>
      <c r="F25" s="160"/>
    </row>
    <row r="26" spans="2:6" s="26" customFormat="1" ht="15" customHeight="1">
      <c r="B26" s="577"/>
      <c r="C26" s="161" t="s">
        <v>68</v>
      </c>
      <c r="D26" s="161"/>
      <c r="E26" s="161"/>
      <c r="F26" s="161"/>
    </row>
    <row r="27" spans="1:6" ht="15" customHeight="1">
      <c r="A27" s="12"/>
      <c r="B27" s="577"/>
      <c r="C27" s="180" t="s">
        <v>213</v>
      </c>
      <c r="D27" s="180"/>
      <c r="E27" s="180"/>
      <c r="F27" s="180"/>
    </row>
    <row r="28" ht="15" customHeight="1"/>
    <row r="29" spans="3:6" ht="15" customHeight="1">
      <c r="C29" s="44" t="s">
        <v>600</v>
      </c>
      <c r="D29" s="44"/>
      <c r="E29" s="35" t="str">
        <f>B3</f>
        <v>Aantal specialismen per verblijf</v>
      </c>
      <c r="F29" s="44"/>
    </row>
    <row r="30" ht="15" customHeight="1" thickBot="1"/>
    <row r="31" spans="2:15" ht="39.75" customHeight="1">
      <c r="B31" s="424" t="s">
        <v>384</v>
      </c>
      <c r="C31" s="568"/>
      <c r="D31" s="315" t="s">
        <v>552</v>
      </c>
      <c r="E31" s="316"/>
      <c r="F31" s="341" t="s">
        <v>583</v>
      </c>
      <c r="G31" s="341"/>
      <c r="H31" s="315" t="s">
        <v>553</v>
      </c>
      <c r="I31" s="315"/>
      <c r="J31" s="341" t="s">
        <v>556</v>
      </c>
      <c r="K31" s="341"/>
      <c r="L31" s="341" t="s">
        <v>557</v>
      </c>
      <c r="M31" s="341"/>
      <c r="N31" s="315" t="s">
        <v>554</v>
      </c>
      <c r="O31" s="504"/>
    </row>
    <row r="32" spans="2:15" ht="24.75" customHeight="1">
      <c r="B32" s="569"/>
      <c r="C32" s="419"/>
      <c r="D32" s="36" t="s">
        <v>577</v>
      </c>
      <c r="E32" s="36" t="s">
        <v>69</v>
      </c>
      <c r="F32" s="36" t="s">
        <v>577</v>
      </c>
      <c r="G32" s="36" t="s">
        <v>69</v>
      </c>
      <c r="H32" s="36" t="s">
        <v>577</v>
      </c>
      <c r="I32" s="36" t="s">
        <v>69</v>
      </c>
      <c r="J32" s="36" t="s">
        <v>577</v>
      </c>
      <c r="K32" s="36" t="s">
        <v>69</v>
      </c>
      <c r="L32" s="36" t="s">
        <v>577</v>
      </c>
      <c r="M32" s="36" t="s">
        <v>69</v>
      </c>
      <c r="N32" s="36" t="s">
        <v>577</v>
      </c>
      <c r="O32" s="87" t="s">
        <v>69</v>
      </c>
    </row>
    <row r="33" spans="2:15" ht="15" customHeight="1">
      <c r="B33" s="565">
        <v>1</v>
      </c>
      <c r="C33" s="566"/>
      <c r="D33" s="48">
        <v>13321</v>
      </c>
      <c r="E33" s="50">
        <f>D33/D37</f>
        <v>0.9870331950207469</v>
      </c>
      <c r="F33" s="48">
        <v>1</v>
      </c>
      <c r="G33" s="50">
        <f>F33/F37</f>
        <v>0.14285714285714285</v>
      </c>
      <c r="H33" s="48">
        <v>5814</v>
      </c>
      <c r="I33" s="50">
        <f>H33/H37</f>
        <v>0.5881043900465305</v>
      </c>
      <c r="J33" s="48">
        <v>28</v>
      </c>
      <c r="K33" s="50">
        <f>J33/J37</f>
        <v>1</v>
      </c>
      <c r="L33" s="48">
        <v>531</v>
      </c>
      <c r="M33" s="50">
        <f>L33/L37</f>
        <v>0.5299401197604791</v>
      </c>
      <c r="N33" s="48">
        <v>7854</v>
      </c>
      <c r="O33" s="92">
        <f>N33/N37</f>
        <v>1</v>
      </c>
    </row>
    <row r="34" spans="2:15" ht="15" customHeight="1">
      <c r="B34" s="565">
        <v>2</v>
      </c>
      <c r="C34" s="566"/>
      <c r="D34" s="48">
        <v>168</v>
      </c>
      <c r="E34" s="50">
        <f>D34/D37</f>
        <v>0.012448132780082987</v>
      </c>
      <c r="F34" s="48">
        <v>4</v>
      </c>
      <c r="G34" s="50">
        <f>F34/F37</f>
        <v>0.5714285714285714</v>
      </c>
      <c r="H34" s="48">
        <v>3381</v>
      </c>
      <c r="I34" s="50">
        <f>H34/H37</f>
        <v>0.34199878616224966</v>
      </c>
      <c r="J34" s="48">
        <v>0</v>
      </c>
      <c r="K34" s="53">
        <f>J34/J37</f>
        <v>0</v>
      </c>
      <c r="L34" s="48">
        <v>471</v>
      </c>
      <c r="M34" s="50">
        <f>L34/L37</f>
        <v>0.47005988023952094</v>
      </c>
      <c r="N34" s="48">
        <v>0</v>
      </c>
      <c r="O34" s="217">
        <f>N34/N37</f>
        <v>0</v>
      </c>
    </row>
    <row r="35" spans="2:15" ht="15" customHeight="1">
      <c r="B35" s="565">
        <v>3</v>
      </c>
      <c r="C35" s="566"/>
      <c r="D35" s="48">
        <v>7</v>
      </c>
      <c r="E35" s="50">
        <f>D35/D37</f>
        <v>0.0005186721991701245</v>
      </c>
      <c r="F35" s="48">
        <v>2</v>
      </c>
      <c r="G35" s="50">
        <f>F35/F37</f>
        <v>0.2857142857142857</v>
      </c>
      <c r="H35" s="48">
        <v>659</v>
      </c>
      <c r="I35" s="50">
        <f>H35/H37</f>
        <v>0.06665992312360915</v>
      </c>
      <c r="J35" s="48">
        <v>0</v>
      </c>
      <c r="K35" s="53">
        <f>J35/J37</f>
        <v>0</v>
      </c>
      <c r="L35" s="48">
        <v>0</v>
      </c>
      <c r="M35" s="53">
        <f>L35/L37</f>
        <v>0</v>
      </c>
      <c r="N35" s="48">
        <v>0</v>
      </c>
      <c r="O35" s="217">
        <f>N35/N37</f>
        <v>0</v>
      </c>
    </row>
    <row r="36" spans="2:15" ht="15" customHeight="1">
      <c r="B36" s="565">
        <v>4</v>
      </c>
      <c r="C36" s="566"/>
      <c r="D36" s="48">
        <v>0</v>
      </c>
      <c r="E36" s="53">
        <f>D36/D37</f>
        <v>0</v>
      </c>
      <c r="F36" s="48">
        <v>0</v>
      </c>
      <c r="G36" s="53">
        <f>F36/F37</f>
        <v>0</v>
      </c>
      <c r="H36" s="48">
        <v>32</v>
      </c>
      <c r="I36" s="50">
        <f>H36/H37</f>
        <v>0.0032369006676107627</v>
      </c>
      <c r="J36" s="48">
        <v>0</v>
      </c>
      <c r="K36" s="53">
        <f>J36/J37</f>
        <v>0</v>
      </c>
      <c r="L36" s="48">
        <v>0</v>
      </c>
      <c r="M36" s="53">
        <f>L36/L37</f>
        <v>0</v>
      </c>
      <c r="N36" s="48">
        <v>0</v>
      </c>
      <c r="O36" s="217">
        <f>N36/N37</f>
        <v>0</v>
      </c>
    </row>
    <row r="37" spans="2:15" ht="24.75" customHeight="1" thickBot="1">
      <c r="B37" s="469" t="s">
        <v>550</v>
      </c>
      <c r="C37" s="567"/>
      <c r="D37" s="111">
        <f>SUM(D33:D36)</f>
        <v>13496</v>
      </c>
      <c r="E37" s="130">
        <f aca="true" t="shared" si="0" ref="E37:O37">SUM(E33:E36)</f>
        <v>1</v>
      </c>
      <c r="F37" s="111">
        <f t="shared" si="0"/>
        <v>7</v>
      </c>
      <c r="G37" s="130">
        <f t="shared" si="0"/>
        <v>0.9999999999999999</v>
      </c>
      <c r="H37" s="111">
        <f t="shared" si="0"/>
        <v>9886</v>
      </c>
      <c r="I37" s="130">
        <f t="shared" si="0"/>
        <v>1</v>
      </c>
      <c r="J37" s="111">
        <f t="shared" si="0"/>
        <v>28</v>
      </c>
      <c r="K37" s="130">
        <f t="shared" si="0"/>
        <v>1</v>
      </c>
      <c r="L37" s="111">
        <f t="shared" si="0"/>
        <v>1002</v>
      </c>
      <c r="M37" s="130">
        <f t="shared" si="0"/>
        <v>1</v>
      </c>
      <c r="N37" s="111">
        <f t="shared" si="0"/>
        <v>7854</v>
      </c>
      <c r="O37" s="131">
        <f t="shared" si="0"/>
        <v>1</v>
      </c>
    </row>
  </sheetData>
  <sheetProtection/>
  <mergeCells count="30">
    <mergeCell ref="D31:E31"/>
    <mergeCell ref="G8:N8"/>
    <mergeCell ref="B17:B19"/>
    <mergeCell ref="G9:J9"/>
    <mergeCell ref="G10:J10"/>
    <mergeCell ref="G11:J11"/>
    <mergeCell ref="G12:J12"/>
    <mergeCell ref="G13:J13"/>
    <mergeCell ref="K9:N9"/>
    <mergeCell ref="C8:F9"/>
    <mergeCell ref="K10:N12"/>
    <mergeCell ref="K13:N13"/>
    <mergeCell ref="B21:B23"/>
    <mergeCell ref="B25:B27"/>
    <mergeCell ref="C10:F10"/>
    <mergeCell ref="C11:F11"/>
    <mergeCell ref="C12:F12"/>
    <mergeCell ref="C13:F13"/>
    <mergeCell ref="L31:M31"/>
    <mergeCell ref="N31:O31"/>
    <mergeCell ref="G18:M19"/>
    <mergeCell ref="F31:G31"/>
    <mergeCell ref="H31:I31"/>
    <mergeCell ref="J31:K31"/>
    <mergeCell ref="B36:C36"/>
    <mergeCell ref="B37:C37"/>
    <mergeCell ref="B31:C32"/>
    <mergeCell ref="B33:C33"/>
    <mergeCell ref="B34:C34"/>
    <mergeCell ref="B35:C35"/>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W49"/>
  <sheetViews>
    <sheetView zoomScale="85" zoomScaleNormal="85" zoomScalePageLayoutView="0" workbookViewId="0" topLeftCell="A1">
      <pane ySplit="1" topLeftCell="A2" activePane="bottomLeft" state="frozen"/>
      <selection pane="topLeft" activeCell="A1" sqref="A1"/>
      <selection pane="bottomLeft" activeCell="K3" sqref="K3"/>
    </sheetView>
  </sheetViews>
  <sheetFormatPr defaultColWidth="9.140625" defaultRowHeight="12.75"/>
  <cols>
    <col min="1" max="1" width="12.00390625" style="0" customWidth="1"/>
    <col min="2" max="2" width="13.8515625" style="0" customWidth="1"/>
    <col min="3" max="30" width="10.7109375" style="0" customWidth="1"/>
    <col min="31" max="16384" width="11.421875" style="0" customWidth="1"/>
  </cols>
  <sheetData>
    <row r="1" ht="12.75">
      <c r="A1" s="6" t="s">
        <v>376</v>
      </c>
    </row>
    <row r="2" ht="12.75">
      <c r="A2" s="1"/>
    </row>
    <row r="3" spans="1:2" s="38" customFormat="1" ht="15.75">
      <c r="A3" s="39" t="s">
        <v>43</v>
      </c>
      <c r="B3" s="37" t="s">
        <v>737</v>
      </c>
    </row>
    <row r="4" spans="1:2" ht="15.75">
      <c r="A4" s="39" t="s">
        <v>202</v>
      </c>
      <c r="B4" s="37" t="s">
        <v>738</v>
      </c>
    </row>
    <row r="5" spans="1:2" ht="15.75">
      <c r="A5" s="39" t="s">
        <v>41</v>
      </c>
      <c r="B5" s="37" t="s">
        <v>739</v>
      </c>
    </row>
    <row r="6" spans="1:2" ht="16.5" thickBot="1">
      <c r="A6" s="39"/>
      <c r="B6" s="37"/>
    </row>
    <row r="7" spans="3:15" ht="39.75" customHeight="1">
      <c r="C7" s="388" t="s">
        <v>297</v>
      </c>
      <c r="D7" s="479"/>
      <c r="E7" s="479"/>
      <c r="F7" s="350"/>
      <c r="G7" s="364" t="s">
        <v>594</v>
      </c>
      <c r="H7" s="364"/>
      <c r="I7" s="364"/>
      <c r="J7" s="364"/>
      <c r="K7" s="328"/>
      <c r="L7" s="328"/>
      <c r="M7" s="328"/>
      <c r="N7" s="328"/>
      <c r="O7" s="604"/>
    </row>
    <row r="8" spans="2:15" ht="39.75" customHeight="1">
      <c r="B8" s="85" t="s">
        <v>731</v>
      </c>
      <c r="C8" s="389"/>
      <c r="D8" s="481"/>
      <c r="E8" s="481"/>
      <c r="F8" s="352"/>
      <c r="G8" s="335" t="s">
        <v>559</v>
      </c>
      <c r="H8" s="336"/>
      <c r="I8" s="432"/>
      <c r="J8" s="335" t="s">
        <v>48</v>
      </c>
      <c r="K8" s="336"/>
      <c r="L8" s="322"/>
      <c r="M8" s="335" t="s">
        <v>785</v>
      </c>
      <c r="N8" s="336"/>
      <c r="O8" s="323"/>
    </row>
    <row r="9" spans="2:15" s="5" customFormat="1" ht="79.5" customHeight="1">
      <c r="B9" s="17" t="s">
        <v>43</v>
      </c>
      <c r="C9" s="393" t="s">
        <v>533</v>
      </c>
      <c r="D9" s="483"/>
      <c r="E9" s="483"/>
      <c r="F9" s="394"/>
      <c r="G9" s="370" t="s">
        <v>741</v>
      </c>
      <c r="H9" s="371"/>
      <c r="I9" s="376"/>
      <c r="J9" s="370" t="s">
        <v>659</v>
      </c>
      <c r="K9" s="371"/>
      <c r="L9" s="376"/>
      <c r="M9" s="370" t="s">
        <v>244</v>
      </c>
      <c r="N9" s="371"/>
      <c r="O9" s="372"/>
    </row>
    <row r="10" spans="2:15" s="5" customFormat="1" ht="79.5" customHeight="1">
      <c r="B10" s="17" t="s">
        <v>202</v>
      </c>
      <c r="C10" s="393" t="s">
        <v>740</v>
      </c>
      <c r="D10" s="483"/>
      <c r="E10" s="483"/>
      <c r="F10" s="394"/>
      <c r="G10" s="597" t="s">
        <v>672</v>
      </c>
      <c r="H10" s="598"/>
      <c r="I10" s="376"/>
      <c r="J10" s="599"/>
      <c r="K10" s="600"/>
      <c r="L10" s="507"/>
      <c r="M10" s="508"/>
      <c r="N10" s="509"/>
      <c r="O10" s="421"/>
    </row>
    <row r="11" spans="2:15" s="5" customFormat="1" ht="79.5" customHeight="1">
      <c r="B11" s="17" t="s">
        <v>41</v>
      </c>
      <c r="C11" s="393" t="s">
        <v>532</v>
      </c>
      <c r="D11" s="483"/>
      <c r="E11" s="483"/>
      <c r="F11" s="394"/>
      <c r="G11" s="597" t="s">
        <v>673</v>
      </c>
      <c r="H11" s="598"/>
      <c r="I11" s="376"/>
      <c r="J11" s="601"/>
      <c r="K11" s="602"/>
      <c r="L11" s="379"/>
      <c r="M11" s="373"/>
      <c r="N11" s="374"/>
      <c r="O11" s="375"/>
    </row>
    <row r="12" spans="3:15" ht="39.75" customHeight="1" thickBot="1">
      <c r="C12" s="528" t="s">
        <v>387</v>
      </c>
      <c r="D12" s="529"/>
      <c r="E12" s="529"/>
      <c r="F12" s="605"/>
      <c r="G12" s="317" t="s">
        <v>514</v>
      </c>
      <c r="H12" s="318"/>
      <c r="I12" s="438"/>
      <c r="J12" s="575">
        <v>100</v>
      </c>
      <c r="K12" s="603"/>
      <c r="L12" s="319"/>
      <c r="M12" s="439" t="s">
        <v>787</v>
      </c>
      <c r="N12" s="463"/>
      <c r="O12" s="325"/>
    </row>
    <row r="13" spans="1:16" ht="12.75">
      <c r="A13" s="8"/>
      <c r="B13" s="19"/>
      <c r="C13" s="27"/>
      <c r="D13" s="27"/>
      <c r="E13" s="27"/>
      <c r="F13" s="27"/>
      <c r="G13" s="27"/>
      <c r="H13" s="27"/>
      <c r="I13" s="27"/>
      <c r="J13" s="27"/>
      <c r="K13" s="27"/>
      <c r="L13" s="27"/>
      <c r="M13" s="27"/>
      <c r="N13" s="27"/>
      <c r="O13" s="4"/>
      <c r="P13" s="4"/>
    </row>
    <row r="14" spans="1:16" ht="12.75">
      <c r="A14" s="8"/>
      <c r="B14" s="19"/>
      <c r="C14" s="27"/>
      <c r="D14" s="27"/>
      <c r="E14" s="27"/>
      <c r="F14" s="27"/>
      <c r="G14" s="27"/>
      <c r="H14" s="27"/>
      <c r="I14" s="27"/>
      <c r="J14" s="27"/>
      <c r="K14" s="27"/>
      <c r="L14" s="27"/>
      <c r="M14" s="27"/>
      <c r="N14" s="27"/>
      <c r="O14" s="4"/>
      <c r="P14" s="4"/>
    </row>
    <row r="15" spans="3:8" ht="15.75">
      <c r="C15" s="44" t="s">
        <v>780</v>
      </c>
      <c r="D15" s="44"/>
      <c r="E15" s="44"/>
      <c r="F15" s="44"/>
      <c r="G15" s="44"/>
      <c r="H15" s="35" t="s">
        <v>613</v>
      </c>
    </row>
    <row r="16" spans="2:8" ht="15" customHeight="1">
      <c r="B16" s="184" t="s">
        <v>646</v>
      </c>
      <c r="H16" s="35"/>
    </row>
    <row r="17" spans="2:15" ht="15" customHeight="1">
      <c r="B17" s="577" t="s">
        <v>1</v>
      </c>
      <c r="C17" s="160" t="s">
        <v>70</v>
      </c>
      <c r="D17" s="160"/>
      <c r="E17" s="160"/>
      <c r="F17" s="160"/>
      <c r="G17" s="160"/>
      <c r="H17" s="178" t="s">
        <v>586</v>
      </c>
      <c r="I17" s="160"/>
      <c r="J17" s="160"/>
      <c r="K17" s="160"/>
      <c r="L17" s="160"/>
      <c r="M17" s="160"/>
      <c r="N17" s="160"/>
      <c r="O17" s="160"/>
    </row>
    <row r="18" spans="2:15" ht="15" customHeight="1">
      <c r="B18" s="577"/>
      <c r="C18" s="161" t="s">
        <v>205</v>
      </c>
      <c r="D18" s="161"/>
      <c r="E18" s="161"/>
      <c r="F18" s="160"/>
      <c r="G18" s="160"/>
      <c r="H18" s="570" t="s">
        <v>742</v>
      </c>
      <c r="I18" s="596"/>
      <c r="J18" s="596"/>
      <c r="K18" s="596"/>
      <c r="L18" s="596"/>
      <c r="M18" s="596"/>
      <c r="N18" s="596"/>
      <c r="O18" s="596"/>
    </row>
    <row r="19" spans="2:15" ht="15" customHeight="1">
      <c r="B19" s="577"/>
      <c r="C19" s="161" t="s">
        <v>548</v>
      </c>
      <c r="D19" s="161"/>
      <c r="E19" s="161"/>
      <c r="F19" s="160"/>
      <c r="G19" s="160"/>
      <c r="H19" s="596"/>
      <c r="I19" s="596"/>
      <c r="J19" s="596"/>
      <c r="K19" s="596"/>
      <c r="L19" s="596"/>
      <c r="M19" s="596"/>
      <c r="N19" s="596"/>
      <c r="O19" s="596"/>
    </row>
    <row r="20" spans="2:15" ht="15" customHeight="1">
      <c r="B20" s="17"/>
      <c r="C20" s="160"/>
      <c r="D20" s="160"/>
      <c r="E20" s="160"/>
      <c r="F20" s="160"/>
      <c r="G20" s="160"/>
      <c r="H20" s="161"/>
      <c r="I20" s="161"/>
      <c r="J20" s="161"/>
      <c r="K20" s="161"/>
      <c r="L20" s="161"/>
      <c r="M20" s="161"/>
      <c r="N20" s="161"/>
      <c r="O20" s="161"/>
    </row>
    <row r="21" spans="2:15" ht="15" customHeight="1">
      <c r="B21" s="577" t="s">
        <v>43</v>
      </c>
      <c r="C21" s="160" t="s">
        <v>44</v>
      </c>
      <c r="D21" s="160"/>
      <c r="E21" s="160"/>
      <c r="F21" s="160"/>
      <c r="G21" s="160"/>
      <c r="H21" s="160"/>
      <c r="I21" s="160"/>
      <c r="J21" s="160"/>
      <c r="K21" s="160"/>
      <c r="L21" s="160"/>
      <c r="M21" s="160"/>
      <c r="N21" s="160"/>
      <c r="O21" s="160"/>
    </row>
    <row r="22" spans="2:15" ht="15" customHeight="1">
      <c r="B22" s="577"/>
      <c r="C22" s="161" t="s">
        <v>68</v>
      </c>
      <c r="D22" s="161"/>
      <c r="E22" s="161"/>
      <c r="F22" s="160"/>
      <c r="I22" s="160"/>
      <c r="J22" s="160"/>
      <c r="K22" s="160"/>
      <c r="L22" s="160"/>
      <c r="M22" s="160"/>
      <c r="N22" s="160"/>
      <c r="O22" s="160"/>
    </row>
    <row r="23" spans="2:15" ht="15" customHeight="1">
      <c r="B23" s="577"/>
      <c r="C23" s="161" t="s">
        <v>818</v>
      </c>
      <c r="D23" s="161"/>
      <c r="E23" s="161"/>
      <c r="F23" s="160"/>
      <c r="I23" s="160"/>
      <c r="J23" s="160"/>
      <c r="K23" s="160"/>
      <c r="L23" s="160"/>
      <c r="M23" s="160"/>
      <c r="N23" s="160"/>
      <c r="O23" s="160"/>
    </row>
    <row r="24" spans="2:15" ht="15" customHeight="1">
      <c r="B24" s="17"/>
      <c r="C24" s="160"/>
      <c r="D24" s="160"/>
      <c r="E24" s="160"/>
      <c r="F24" s="160"/>
      <c r="I24" s="160"/>
      <c r="J24" s="160"/>
      <c r="K24" s="160"/>
      <c r="L24" s="160"/>
      <c r="M24" s="160"/>
      <c r="N24" s="160"/>
      <c r="O24" s="160"/>
    </row>
    <row r="25" spans="2:15" ht="15" customHeight="1">
      <c r="B25" s="577" t="s">
        <v>202</v>
      </c>
      <c r="C25" s="160" t="s">
        <v>0</v>
      </c>
      <c r="D25" s="160"/>
      <c r="E25" s="160"/>
      <c r="F25" s="160"/>
      <c r="G25" s="160"/>
      <c r="H25" s="160"/>
      <c r="I25" s="160"/>
      <c r="J25" s="160"/>
      <c r="K25" s="160"/>
      <c r="L25" s="160"/>
      <c r="M25" s="160"/>
      <c r="N25" s="160"/>
      <c r="O25" s="160"/>
    </row>
    <row r="26" spans="2:15" ht="15" customHeight="1">
      <c r="B26" s="577"/>
      <c r="C26" s="161" t="s">
        <v>68</v>
      </c>
      <c r="D26" s="161"/>
      <c r="E26" s="161"/>
      <c r="F26" s="160"/>
      <c r="G26" s="160"/>
      <c r="H26" s="160"/>
      <c r="I26" s="160"/>
      <c r="J26" s="160"/>
      <c r="K26" s="160"/>
      <c r="L26" s="160"/>
      <c r="M26" s="160"/>
      <c r="N26" s="160"/>
      <c r="O26" s="160"/>
    </row>
    <row r="27" spans="2:15" ht="15" customHeight="1">
      <c r="B27" s="577"/>
      <c r="C27" s="161" t="s">
        <v>207</v>
      </c>
      <c r="D27" s="161"/>
      <c r="E27" s="161"/>
      <c r="F27" s="160"/>
      <c r="G27" s="160"/>
      <c r="H27" s="160"/>
      <c r="I27" s="160"/>
      <c r="J27" s="160"/>
      <c r="K27" s="160"/>
      <c r="L27" s="160"/>
      <c r="M27" s="160"/>
      <c r="N27" s="160"/>
      <c r="O27" s="160"/>
    </row>
    <row r="28" spans="2:15" ht="15" customHeight="1">
      <c r="B28" s="17"/>
      <c r="C28" s="160"/>
      <c r="D28" s="160"/>
      <c r="E28" s="160"/>
      <c r="F28" s="160"/>
      <c r="G28" s="160"/>
      <c r="H28" s="160"/>
      <c r="I28" s="160"/>
      <c r="J28" s="160"/>
      <c r="K28" s="160"/>
      <c r="L28" s="160"/>
      <c r="M28" s="160"/>
      <c r="N28" s="160"/>
      <c r="O28" s="160"/>
    </row>
    <row r="29" spans="2:15" ht="15" customHeight="1">
      <c r="B29" s="577" t="s">
        <v>41</v>
      </c>
      <c r="C29" s="160" t="s">
        <v>39</v>
      </c>
      <c r="D29" s="160"/>
      <c r="E29" s="160"/>
      <c r="F29" s="160"/>
      <c r="G29" s="160"/>
      <c r="H29" s="160"/>
      <c r="I29" s="160"/>
      <c r="J29" s="160"/>
      <c r="K29" s="160"/>
      <c r="L29" s="160"/>
      <c r="M29" s="160"/>
      <c r="N29" s="160"/>
      <c r="O29" s="160"/>
    </row>
    <row r="30" spans="2:15" ht="15" customHeight="1">
      <c r="B30" s="577"/>
      <c r="C30" s="161" t="s">
        <v>68</v>
      </c>
      <c r="D30" s="161"/>
      <c r="E30" s="161"/>
      <c r="F30" s="160"/>
      <c r="G30" s="160"/>
      <c r="H30" s="160"/>
      <c r="I30" s="160"/>
      <c r="J30" s="160"/>
      <c r="K30" s="160"/>
      <c r="L30" s="160"/>
      <c r="M30" s="160"/>
      <c r="N30" s="160"/>
      <c r="O30" s="160"/>
    </row>
    <row r="31" spans="2:15" ht="15" customHeight="1">
      <c r="B31" s="577"/>
      <c r="C31" s="161" t="s">
        <v>213</v>
      </c>
      <c r="D31" s="161"/>
      <c r="E31" s="161"/>
      <c r="F31" s="160"/>
      <c r="G31" s="160"/>
      <c r="H31" s="160"/>
      <c r="I31" s="160"/>
      <c r="J31" s="160"/>
      <c r="K31" s="160"/>
      <c r="L31" s="160"/>
      <c r="M31" s="160"/>
      <c r="N31" s="160"/>
      <c r="O31" s="160"/>
    </row>
    <row r="32" spans="2:16" s="26" customFormat="1" ht="15" customHeight="1">
      <c r="B32" s="594"/>
      <c r="C32" s="185" t="s">
        <v>362</v>
      </c>
      <c r="D32" s="185"/>
      <c r="E32" s="185"/>
      <c r="F32" s="66"/>
      <c r="G32" s="66"/>
      <c r="H32" s="66"/>
      <c r="I32" s="66"/>
      <c r="J32" s="66"/>
      <c r="K32" s="66"/>
      <c r="L32" s="66"/>
      <c r="M32" s="66"/>
      <c r="N32" s="66"/>
      <c r="O32" s="66"/>
      <c r="P32" s="66"/>
    </row>
    <row r="33" spans="2:11" s="26" customFormat="1" ht="14.25">
      <c r="B33" s="594"/>
      <c r="C33" s="295" t="s">
        <v>744</v>
      </c>
      <c r="D33" s="289"/>
      <c r="E33" s="289"/>
      <c r="F33" s="285"/>
      <c r="G33" s="285"/>
      <c r="H33" s="285"/>
      <c r="I33" s="285"/>
      <c r="J33" s="285"/>
      <c r="K33" s="285"/>
    </row>
    <row r="34" spans="2:11" s="26" customFormat="1" ht="15" customHeight="1">
      <c r="B34" s="594"/>
      <c r="C34" s="295" t="s">
        <v>743</v>
      </c>
      <c r="D34" s="289"/>
      <c r="E34" s="289"/>
      <c r="F34" s="285"/>
      <c r="G34" s="285"/>
      <c r="H34" s="285"/>
      <c r="I34" s="285"/>
      <c r="J34" s="285"/>
      <c r="K34" s="285"/>
    </row>
    <row r="35" spans="2:6" s="26" customFormat="1" ht="15" customHeight="1">
      <c r="B35" s="62"/>
      <c r="C35" s="59"/>
      <c r="D35" s="59"/>
      <c r="E35" s="59"/>
      <c r="F35" s="59"/>
    </row>
    <row r="36" spans="2:6" s="26" customFormat="1" ht="15" customHeight="1">
      <c r="B36" s="62"/>
      <c r="C36" s="44" t="s">
        <v>790</v>
      </c>
      <c r="D36" s="44"/>
      <c r="E36" s="44"/>
      <c r="F36" s="59"/>
    </row>
    <row r="37" spans="2:6" s="26" customFormat="1" ht="15" customHeight="1">
      <c r="B37" s="62"/>
      <c r="C37" s="168" t="s">
        <v>746</v>
      </c>
      <c r="D37" s="169"/>
      <c r="E37" s="169"/>
      <c r="F37" s="59"/>
    </row>
    <row r="38" spans="2:10" s="26" customFormat="1" ht="15" customHeight="1">
      <c r="B38" s="62"/>
      <c r="C38" s="296" t="s">
        <v>745</v>
      </c>
      <c r="D38" s="284"/>
      <c r="E38" s="284"/>
      <c r="F38" s="59"/>
      <c r="G38" s="285"/>
      <c r="H38" s="285"/>
      <c r="I38" s="285"/>
      <c r="J38" s="285"/>
    </row>
    <row r="39" spans="2:6" s="26" customFormat="1" ht="15" customHeight="1">
      <c r="B39" s="62"/>
      <c r="C39" s="169"/>
      <c r="D39" s="169"/>
      <c r="E39" s="169"/>
      <c r="F39" s="59"/>
    </row>
    <row r="40" spans="3:6" ht="15.75">
      <c r="C40" s="44" t="s">
        <v>601</v>
      </c>
      <c r="D40" s="44"/>
      <c r="E40" s="35" t="str">
        <f>B3</f>
        <v>Aantal, procent en gemiddelde duur verblijven per specialisme (CODE_SPEC)</v>
      </c>
      <c r="F40" s="44"/>
    </row>
    <row r="42" spans="2:23" ht="39.75" customHeight="1">
      <c r="B42" s="588" t="s">
        <v>385</v>
      </c>
      <c r="C42" s="589"/>
      <c r="D42" s="589"/>
      <c r="E42" s="590"/>
      <c r="F42" s="585" t="s">
        <v>552</v>
      </c>
      <c r="G42" s="595"/>
      <c r="H42" s="322"/>
      <c r="I42" s="585" t="s">
        <v>583</v>
      </c>
      <c r="J42" s="595"/>
      <c r="K42" s="322"/>
      <c r="L42" s="585" t="s">
        <v>553</v>
      </c>
      <c r="M42" s="586"/>
      <c r="N42" s="587"/>
      <c r="O42" s="585" t="s">
        <v>556</v>
      </c>
      <c r="P42" s="586"/>
      <c r="Q42" s="587"/>
      <c r="R42" s="585" t="s">
        <v>557</v>
      </c>
      <c r="S42" s="586"/>
      <c r="T42" s="587"/>
      <c r="U42" s="585" t="s">
        <v>554</v>
      </c>
      <c r="V42" s="586"/>
      <c r="W42" s="587"/>
    </row>
    <row r="43" spans="2:23" ht="34.5" customHeight="1">
      <c r="B43" s="591"/>
      <c r="C43" s="592"/>
      <c r="D43" s="592"/>
      <c r="E43" s="593"/>
      <c r="F43" s="36" t="s">
        <v>559</v>
      </c>
      <c r="G43" s="36" t="s">
        <v>48</v>
      </c>
      <c r="H43" s="36" t="s">
        <v>786</v>
      </c>
      <c r="I43" s="36" t="s">
        <v>559</v>
      </c>
      <c r="J43" s="36" t="s">
        <v>48</v>
      </c>
      <c r="K43" s="36" t="s">
        <v>786</v>
      </c>
      <c r="L43" s="36" t="s">
        <v>559</v>
      </c>
      <c r="M43" s="36" t="s">
        <v>48</v>
      </c>
      <c r="N43" s="36" t="s">
        <v>786</v>
      </c>
      <c r="O43" s="36" t="s">
        <v>559</v>
      </c>
      <c r="P43" s="36" t="s">
        <v>48</v>
      </c>
      <c r="Q43" s="36" t="s">
        <v>786</v>
      </c>
      <c r="R43" s="36" t="s">
        <v>559</v>
      </c>
      <c r="S43" s="36" t="s">
        <v>48</v>
      </c>
      <c r="T43" s="36" t="s">
        <v>786</v>
      </c>
      <c r="U43" s="36" t="s">
        <v>559</v>
      </c>
      <c r="V43" s="36" t="s">
        <v>48</v>
      </c>
      <c r="W43" s="36" t="s">
        <v>786</v>
      </c>
    </row>
    <row r="44" spans="2:23" ht="30" customHeight="1">
      <c r="B44" s="578" t="s">
        <v>298</v>
      </c>
      <c r="C44" s="579"/>
      <c r="D44" s="580"/>
      <c r="E44" s="581"/>
      <c r="F44" s="48">
        <v>0</v>
      </c>
      <c r="G44" s="50">
        <f>F44/F49</f>
        <v>0</v>
      </c>
      <c r="H44" s="48">
        <v>0</v>
      </c>
      <c r="I44" s="48">
        <v>0</v>
      </c>
      <c r="J44" s="50">
        <f>I44/I49</f>
        <v>0</v>
      </c>
      <c r="K44" s="215">
        <v>0</v>
      </c>
      <c r="L44" s="48">
        <v>78</v>
      </c>
      <c r="M44" s="50">
        <f>L44/L49</f>
        <v>0.005430620343939288</v>
      </c>
      <c r="N44" s="48">
        <v>16.24</v>
      </c>
      <c r="O44" s="48">
        <v>0</v>
      </c>
      <c r="P44" s="50">
        <f>O44/O49</f>
        <v>0</v>
      </c>
      <c r="Q44" s="48">
        <v>0</v>
      </c>
      <c r="R44" s="48">
        <v>925</v>
      </c>
      <c r="S44" s="50">
        <f>R44/R49</f>
        <v>0.6693198263386396</v>
      </c>
      <c r="T44" s="48">
        <v>9.4</v>
      </c>
      <c r="U44" s="48">
        <v>0</v>
      </c>
      <c r="V44" s="50">
        <f>U44/U49</f>
        <v>0</v>
      </c>
      <c r="W44" s="48">
        <v>0</v>
      </c>
    </row>
    <row r="45" spans="2:23" ht="30" customHeight="1">
      <c r="B45" s="578" t="s">
        <v>299</v>
      </c>
      <c r="C45" s="579"/>
      <c r="D45" s="580"/>
      <c r="E45" s="581"/>
      <c r="F45" s="48">
        <v>13124</v>
      </c>
      <c r="G45" s="50">
        <f>F45/F49</f>
        <v>0.9368263259333286</v>
      </c>
      <c r="H45" s="215">
        <v>0</v>
      </c>
      <c r="I45" s="48">
        <v>6</v>
      </c>
      <c r="J45" s="50">
        <f>I45/I49</f>
        <v>0.42857142857142855</v>
      </c>
      <c r="K45" s="212">
        <v>163.23</v>
      </c>
      <c r="L45" s="48">
        <v>9152</v>
      </c>
      <c r="M45" s="50">
        <f>L45/L49</f>
        <v>0.6371927870222098</v>
      </c>
      <c r="N45" s="48">
        <v>6.42</v>
      </c>
      <c r="O45" s="48">
        <v>0</v>
      </c>
      <c r="P45" s="50">
        <f>O45/O49</f>
        <v>0</v>
      </c>
      <c r="Q45" s="48">
        <v>0</v>
      </c>
      <c r="R45" s="48">
        <v>0</v>
      </c>
      <c r="S45" s="50">
        <f>R45/R49</f>
        <v>0</v>
      </c>
      <c r="T45" s="48">
        <v>0</v>
      </c>
      <c r="U45" s="48">
        <v>0</v>
      </c>
      <c r="V45" s="50">
        <f>U45/U49</f>
        <v>0</v>
      </c>
      <c r="W45" s="48">
        <v>0</v>
      </c>
    </row>
    <row r="46" spans="2:23" ht="30" customHeight="1">
      <c r="B46" s="578" t="s">
        <v>300</v>
      </c>
      <c r="C46" s="579"/>
      <c r="D46" s="580"/>
      <c r="E46" s="581"/>
      <c r="F46" s="48">
        <v>36</v>
      </c>
      <c r="G46" s="50">
        <f>F46/F49</f>
        <v>0.0025697765722035833</v>
      </c>
      <c r="H46" s="215">
        <v>0</v>
      </c>
      <c r="I46" s="48">
        <v>3</v>
      </c>
      <c r="J46" s="50">
        <f>I46/I49</f>
        <v>0.21428571428571427</v>
      </c>
      <c r="K46" s="212">
        <v>14.74</v>
      </c>
      <c r="L46" s="48">
        <v>1632</v>
      </c>
      <c r="M46" s="50">
        <f>L46/L49</f>
        <v>0.11362528719626819</v>
      </c>
      <c r="N46" s="48">
        <v>4.31</v>
      </c>
      <c r="O46" s="48">
        <v>0</v>
      </c>
      <c r="P46" s="50">
        <f>O46/O49</f>
        <v>0</v>
      </c>
      <c r="Q46" s="48">
        <v>0</v>
      </c>
      <c r="R46" s="48">
        <v>0</v>
      </c>
      <c r="S46" s="50">
        <f>R46/R49</f>
        <v>0</v>
      </c>
      <c r="T46" s="48">
        <v>0</v>
      </c>
      <c r="U46" s="48">
        <v>0</v>
      </c>
      <c r="V46" s="50">
        <f>U46/U49</f>
        <v>0</v>
      </c>
      <c r="W46" s="48">
        <v>0</v>
      </c>
    </row>
    <row r="47" spans="2:23" ht="30" customHeight="1">
      <c r="B47" s="578" t="s">
        <v>301</v>
      </c>
      <c r="C47" s="579"/>
      <c r="D47" s="580"/>
      <c r="E47" s="581"/>
      <c r="F47" s="48">
        <v>0</v>
      </c>
      <c r="G47" s="50">
        <f>F47/F49</f>
        <v>0</v>
      </c>
      <c r="H47" s="48">
        <v>0</v>
      </c>
      <c r="I47" s="48">
        <v>2</v>
      </c>
      <c r="J47" s="50">
        <f>I47/I49</f>
        <v>0.14285714285714285</v>
      </c>
      <c r="K47" s="212">
        <v>62.25</v>
      </c>
      <c r="L47" s="48">
        <v>167</v>
      </c>
      <c r="M47" s="50">
        <f>L47/L49</f>
        <v>0.011627097403049503</v>
      </c>
      <c r="N47" s="48">
        <v>27.93</v>
      </c>
      <c r="O47" s="48">
        <v>0</v>
      </c>
      <c r="P47" s="50">
        <f>O47/O49</f>
        <v>0</v>
      </c>
      <c r="Q47" s="48">
        <v>0</v>
      </c>
      <c r="R47" s="48">
        <v>0</v>
      </c>
      <c r="S47" s="50">
        <f>R47/R49</f>
        <v>0</v>
      </c>
      <c r="T47" s="48">
        <v>0</v>
      </c>
      <c r="U47" s="48">
        <v>0</v>
      </c>
      <c r="V47" s="50">
        <f>U47/U49</f>
        <v>0</v>
      </c>
      <c r="W47" s="48">
        <v>0</v>
      </c>
    </row>
    <row r="48" spans="2:23" ht="30" customHeight="1">
      <c r="B48" s="578" t="s">
        <v>302</v>
      </c>
      <c r="C48" s="579"/>
      <c r="D48" s="580"/>
      <c r="E48" s="581"/>
      <c r="F48" s="48">
        <v>849</v>
      </c>
      <c r="G48" s="50">
        <f>F48/F49</f>
        <v>0.060603897494467845</v>
      </c>
      <c r="H48" s="48">
        <v>0.05</v>
      </c>
      <c r="I48" s="48">
        <v>3</v>
      </c>
      <c r="J48" s="50">
        <f>I48/I49</f>
        <v>0.21428571428571427</v>
      </c>
      <c r="K48" s="212">
        <v>201.01</v>
      </c>
      <c r="L48" s="48">
        <v>3334</v>
      </c>
      <c r="M48" s="50">
        <f>L48/L49</f>
        <v>0.23212420803453318</v>
      </c>
      <c r="N48" s="48">
        <v>0.01</v>
      </c>
      <c r="O48" s="48">
        <v>101</v>
      </c>
      <c r="P48" s="50">
        <f>O48/O49</f>
        <v>1</v>
      </c>
      <c r="Q48" s="48">
        <v>34.25</v>
      </c>
      <c r="R48" s="48">
        <v>457</v>
      </c>
      <c r="S48" s="50">
        <f>R48/R49</f>
        <v>0.3306801736613603</v>
      </c>
      <c r="T48" s="48">
        <v>0</v>
      </c>
      <c r="U48" s="48">
        <v>8531</v>
      </c>
      <c r="V48" s="50">
        <f>U48/U49</f>
        <v>1</v>
      </c>
      <c r="W48" s="48">
        <v>0.01</v>
      </c>
    </row>
    <row r="49" spans="2:23" ht="34.5" customHeight="1">
      <c r="B49" s="582" t="s">
        <v>386</v>
      </c>
      <c r="C49" s="583"/>
      <c r="D49" s="583"/>
      <c r="E49" s="584"/>
      <c r="F49" s="49">
        <f>SUM(F44:F48)</f>
        <v>14009</v>
      </c>
      <c r="G49" s="208">
        <f>SUM(G44:G48)</f>
        <v>1</v>
      </c>
      <c r="H49" s="213">
        <f>(F44*H44+F45*H45+F46*H46+F47*H47+F48*H48)/F49</f>
        <v>0.003030194874723392</v>
      </c>
      <c r="I49" s="49">
        <f>SUM(I44:I48)</f>
        <v>14</v>
      </c>
      <c r="J49" s="208">
        <f>SUM(J44:J48)</f>
        <v>0.9999999999999999</v>
      </c>
      <c r="K49" s="213">
        <f>(I44*K44+I45*K45+I46*K46+I47*K47+I48*K48)/I49</f>
        <v>125.08071428571428</v>
      </c>
      <c r="L49" s="49">
        <f>SUM(L44:L48)</f>
        <v>14363</v>
      </c>
      <c r="M49" s="208">
        <f>SUM(M44:M48)</f>
        <v>0.9999999999999999</v>
      </c>
      <c r="N49" s="213">
        <f>(L44*N44+L45*N45+L46*N46+L47*N47+L48*N48)/L49</f>
        <v>4.995762027431595</v>
      </c>
      <c r="O49" s="49">
        <f>SUM(O44:O48)</f>
        <v>101</v>
      </c>
      <c r="P49" s="208">
        <f>SUM(P44:P48)</f>
        <v>1</v>
      </c>
      <c r="Q49" s="213">
        <f>(O44*Q44+O45*Q45+O46*Q46+O47*Q47+O48*Q48)/O49</f>
        <v>34.25</v>
      </c>
      <c r="R49" s="49">
        <f>SUM(R44:R48)</f>
        <v>1382</v>
      </c>
      <c r="S49" s="208">
        <f>SUM(S44:S48)</f>
        <v>1</v>
      </c>
      <c r="T49" s="213">
        <f>(R44*T44+R45*T45+R46*T46+R47*T47+R48*T48)/R49</f>
        <v>6.291606367583213</v>
      </c>
      <c r="U49" s="49">
        <f>SUM(U44:U48)</f>
        <v>8531</v>
      </c>
      <c r="V49" s="208">
        <f>SUM(V44:V48)</f>
        <v>1</v>
      </c>
      <c r="W49" s="213">
        <f>(U44*W44+U45*W45+U46*W46+U47*W47+U48*W48)/U49</f>
        <v>0.01</v>
      </c>
    </row>
  </sheetData>
  <sheetProtection/>
  <mergeCells count="35">
    <mergeCell ref="G7:O7"/>
    <mergeCell ref="C7:F8"/>
    <mergeCell ref="C9:F9"/>
    <mergeCell ref="B17:B19"/>
    <mergeCell ref="C10:F10"/>
    <mergeCell ref="C11:F11"/>
    <mergeCell ref="C12:F12"/>
    <mergeCell ref="G8:I8"/>
    <mergeCell ref="G9:I9"/>
    <mergeCell ref="G10:I10"/>
    <mergeCell ref="H18:O19"/>
    <mergeCell ref="M8:O8"/>
    <mergeCell ref="M9:O11"/>
    <mergeCell ref="M12:O12"/>
    <mergeCell ref="G11:I11"/>
    <mergeCell ref="G12:I12"/>
    <mergeCell ref="J8:L8"/>
    <mergeCell ref="J9:L11"/>
    <mergeCell ref="J12:L12"/>
    <mergeCell ref="U42:W42"/>
    <mergeCell ref="L42:N42"/>
    <mergeCell ref="O42:Q42"/>
    <mergeCell ref="B21:B23"/>
    <mergeCell ref="B25:B27"/>
    <mergeCell ref="B29:B34"/>
    <mergeCell ref="F42:H42"/>
    <mergeCell ref="I42:K42"/>
    <mergeCell ref="B47:E47"/>
    <mergeCell ref="B48:E48"/>
    <mergeCell ref="B49:E49"/>
    <mergeCell ref="R42:T42"/>
    <mergeCell ref="B42:E43"/>
    <mergeCell ref="B44:E44"/>
    <mergeCell ref="B45:E45"/>
    <mergeCell ref="B46:E46"/>
  </mergeCells>
  <hyperlinks>
    <hyperlink ref="A1" location="Index!A1" display="Index"/>
  </hyperlinks>
  <printOptions/>
  <pageMargins left="0.787401575" right="0.787401575" top="0.984251969" bottom="0.984251969" header="0.5" footer="0.5"/>
  <pageSetup fitToHeight="1" fitToWidth="1" horizontalDpi="600" verticalDpi="600" orientation="landscape" paperSize="9" scale="40" r:id="rId1"/>
</worksheet>
</file>

<file path=xl/worksheets/sheet17.xml><?xml version="1.0" encoding="utf-8"?>
<worksheet xmlns="http://schemas.openxmlformats.org/spreadsheetml/2006/main" xmlns:r="http://schemas.openxmlformats.org/officeDocument/2006/relationships">
  <dimension ref="A1:O66"/>
  <sheetViews>
    <sheetView zoomScale="85" zoomScaleNormal="85" zoomScalePageLayoutView="0" workbookViewId="0" topLeftCell="A1">
      <pane ySplit="1" topLeftCell="A2" activePane="bottomLeft" state="frozen"/>
      <selection pane="topLeft" activeCell="A1" sqref="A1"/>
      <selection pane="bottomLeft" activeCell="K3" sqref="K3"/>
    </sheetView>
  </sheetViews>
  <sheetFormatPr defaultColWidth="9.140625" defaultRowHeight="12.75"/>
  <cols>
    <col min="1" max="1" width="14.57421875" style="0" customWidth="1"/>
    <col min="2" max="13" width="12.7109375" style="0" customWidth="1"/>
    <col min="14" max="19" width="10.7109375" style="0" customWidth="1"/>
    <col min="20" max="20" width="12.421875" style="0" customWidth="1"/>
    <col min="21" max="21" width="10.7109375" style="0" customWidth="1"/>
    <col min="22" max="23" width="11.421875" style="0" customWidth="1"/>
    <col min="24" max="24" width="12.00390625" style="0" customWidth="1"/>
    <col min="25" max="16384" width="11.421875" style="0" customWidth="1"/>
  </cols>
  <sheetData>
    <row r="1" ht="12.75">
      <c r="A1" s="6" t="s">
        <v>376</v>
      </c>
    </row>
    <row r="2" ht="12.75">
      <c r="A2" s="1"/>
    </row>
    <row r="3" spans="1:15" s="38" customFormat="1" ht="15.75">
      <c r="A3" s="39" t="s">
        <v>45</v>
      </c>
      <c r="B3" s="45" t="s">
        <v>391</v>
      </c>
      <c r="C3" s="45"/>
      <c r="D3" s="45"/>
      <c r="E3" s="45"/>
      <c r="F3" s="45"/>
      <c r="G3" s="45"/>
      <c r="H3" s="60"/>
      <c r="I3" s="60"/>
      <c r="J3" s="60"/>
      <c r="K3" s="60"/>
      <c r="L3" s="60"/>
      <c r="M3" s="60"/>
      <c r="N3" s="60"/>
      <c r="O3" s="60"/>
    </row>
    <row r="4" spans="1:15" ht="12.75">
      <c r="A4" s="2"/>
      <c r="H4" s="3"/>
      <c r="I4" s="3"/>
      <c r="J4" s="3"/>
      <c r="K4" s="3"/>
      <c r="L4" s="3"/>
      <c r="M4" s="3"/>
      <c r="N4" s="3"/>
      <c r="O4" s="3"/>
    </row>
    <row r="6" spans="2:11" ht="39.75" customHeight="1">
      <c r="B6" s="615" t="s">
        <v>392</v>
      </c>
      <c r="C6" s="615"/>
      <c r="D6" s="615"/>
      <c r="E6" s="358"/>
      <c r="F6" s="395" t="s">
        <v>594</v>
      </c>
      <c r="G6" s="395"/>
      <c r="H6" s="614"/>
      <c r="I6" s="614"/>
      <c r="J6" s="614"/>
      <c r="K6" s="614"/>
    </row>
    <row r="7" spans="2:11" ht="39.75" customHeight="1">
      <c r="B7" s="616"/>
      <c r="C7" s="616"/>
      <c r="D7" s="616"/>
      <c r="E7" s="358"/>
      <c r="F7" s="395" t="s">
        <v>559</v>
      </c>
      <c r="G7" s="395"/>
      <c r="H7" s="419"/>
      <c r="I7" s="395" t="s">
        <v>48</v>
      </c>
      <c r="J7" s="395"/>
      <c r="K7" s="419"/>
    </row>
    <row r="8" spans="2:11" ht="99.75" customHeight="1">
      <c r="B8" s="618" t="s">
        <v>304</v>
      </c>
      <c r="C8" s="618"/>
      <c r="D8" s="618"/>
      <c r="E8" s="619"/>
      <c r="F8" s="384" t="s">
        <v>303</v>
      </c>
      <c r="G8" s="384"/>
      <c r="H8" s="614"/>
      <c r="I8" s="384" t="s">
        <v>659</v>
      </c>
      <c r="J8" s="384"/>
      <c r="K8" s="614"/>
    </row>
    <row r="9" spans="2:11" ht="45" customHeight="1">
      <c r="B9" s="620" t="s">
        <v>393</v>
      </c>
      <c r="C9" s="620"/>
      <c r="D9" s="620"/>
      <c r="E9" s="621"/>
      <c r="F9" s="613" t="s">
        <v>514</v>
      </c>
      <c r="G9" s="613"/>
      <c r="H9" s="614"/>
      <c r="I9" s="617">
        <v>100</v>
      </c>
      <c r="J9" s="617"/>
      <c r="K9" s="614"/>
    </row>
    <row r="10" ht="15" customHeight="1"/>
    <row r="11" spans="2:6" s="26" customFormat="1" ht="15" customHeight="1">
      <c r="B11" s="44" t="s">
        <v>780</v>
      </c>
      <c r="C11" s="44"/>
      <c r="D11" s="44"/>
      <c r="E11" s="44"/>
      <c r="F11" s="35" t="s">
        <v>613</v>
      </c>
    </row>
    <row r="12" s="26" customFormat="1" ht="15" customHeight="1">
      <c r="F12"/>
    </row>
    <row r="13" spans="2:6" s="26" customFormat="1" ht="15" customHeight="1">
      <c r="B13" s="163" t="s">
        <v>44</v>
      </c>
      <c r="C13" s="163"/>
      <c r="D13" s="163"/>
      <c r="E13" s="163"/>
      <c r="F13" s="178" t="s">
        <v>586</v>
      </c>
    </row>
    <row r="14" spans="2:6" s="26" customFormat="1" ht="15" customHeight="1">
      <c r="B14" s="169" t="s">
        <v>68</v>
      </c>
      <c r="C14" s="169"/>
      <c r="D14" s="169"/>
      <c r="E14" s="169"/>
      <c r="F14" s="279" t="s">
        <v>747</v>
      </c>
    </row>
    <row r="15" spans="2:5" s="26" customFormat="1" ht="15" customHeight="1">
      <c r="B15" s="169" t="s">
        <v>305</v>
      </c>
      <c r="C15" s="169"/>
      <c r="D15" s="169"/>
      <c r="E15" s="169"/>
    </row>
    <row r="16" spans="2:5" s="26" customFormat="1" ht="15" customHeight="1">
      <c r="B16" s="169" t="s">
        <v>818</v>
      </c>
      <c r="C16" s="169"/>
      <c r="D16" s="169"/>
      <c r="E16" s="169"/>
    </row>
    <row r="17" spans="2:5" s="26" customFormat="1" ht="15" customHeight="1">
      <c r="B17" s="169" t="s">
        <v>77</v>
      </c>
      <c r="C17" s="169"/>
      <c r="D17" s="169"/>
      <c r="E17" s="169"/>
    </row>
    <row r="18" spans="2:5" s="26" customFormat="1" ht="15" customHeight="1">
      <c r="B18" s="169"/>
      <c r="C18" s="169"/>
      <c r="D18" s="169"/>
      <c r="E18" s="169"/>
    </row>
    <row r="19" spans="2:5" s="26" customFormat="1" ht="15" customHeight="1">
      <c r="B19" s="163" t="s">
        <v>70</v>
      </c>
      <c r="C19" s="163"/>
      <c r="D19" s="163"/>
      <c r="E19" s="163"/>
    </row>
    <row r="20" spans="2:7" s="26" customFormat="1" ht="15" customHeight="1">
      <c r="B20" s="169" t="s">
        <v>306</v>
      </c>
      <c r="C20" s="169"/>
      <c r="D20" s="169"/>
      <c r="E20" s="169"/>
      <c r="F20" s="169"/>
      <c r="G20" s="169"/>
    </row>
    <row r="21" spans="2:10" s="26" customFormat="1" ht="15" customHeight="1">
      <c r="B21" s="58"/>
      <c r="C21" s="58"/>
      <c r="D21" s="58"/>
      <c r="E21" s="58"/>
      <c r="F21" s="58"/>
      <c r="G21" s="58"/>
      <c r="H21" s="79"/>
      <c r="I21" s="79"/>
      <c r="J21" s="79"/>
    </row>
    <row r="22" spans="2:7" s="26" customFormat="1" ht="15" customHeight="1">
      <c r="B22" s="44" t="s">
        <v>362</v>
      </c>
      <c r="C22" s="44"/>
      <c r="D22" s="44"/>
      <c r="E22" s="44"/>
      <c r="F22" s="44"/>
      <c r="G22" s="44"/>
    </row>
    <row r="23" spans="2:7" s="26" customFormat="1" ht="15" customHeight="1">
      <c r="B23" s="169" t="s">
        <v>307</v>
      </c>
      <c r="C23" s="169"/>
      <c r="D23" s="169"/>
      <c r="E23" s="169"/>
      <c r="F23" s="169"/>
      <c r="G23" s="169"/>
    </row>
    <row r="24" spans="8:14" s="26" customFormat="1" ht="15" customHeight="1">
      <c r="H24" s="64"/>
      <c r="I24" s="64"/>
      <c r="J24" s="64"/>
      <c r="K24" s="65"/>
      <c r="L24" s="65"/>
      <c r="M24" s="65"/>
      <c r="N24" s="65"/>
    </row>
    <row r="25" spans="2:14" s="26" customFormat="1" ht="15" customHeight="1">
      <c r="B25" s="44" t="s">
        <v>790</v>
      </c>
      <c r="C25" s="44"/>
      <c r="D25" s="44"/>
      <c r="E25" s="44"/>
      <c r="H25" s="65"/>
      <c r="I25" s="65"/>
      <c r="J25" s="65"/>
      <c r="K25" s="65"/>
      <c r="L25" s="65"/>
      <c r="M25" s="65"/>
      <c r="N25" s="65"/>
    </row>
    <row r="26" spans="2:13" s="26" customFormat="1" ht="15" customHeight="1">
      <c r="B26" s="169" t="s">
        <v>119</v>
      </c>
      <c r="C26" s="169"/>
      <c r="D26" s="169"/>
      <c r="E26" s="169"/>
      <c r="H26" s="66"/>
      <c r="I26" s="66"/>
      <c r="J26" s="66"/>
      <c r="K26" s="66"/>
      <c r="L26" s="66"/>
      <c r="M26" s="66"/>
    </row>
    <row r="27" spans="2:8" s="26" customFormat="1" ht="15" customHeight="1">
      <c r="B27" s="296" t="s">
        <v>711</v>
      </c>
      <c r="C27" s="284"/>
      <c r="D27" s="284"/>
      <c r="E27" s="284"/>
      <c r="F27" s="285"/>
      <c r="G27" s="285"/>
      <c r="H27" s="285"/>
    </row>
    <row r="28" s="26" customFormat="1" ht="15" customHeight="1"/>
    <row r="29" spans="2:5" s="26" customFormat="1" ht="15" customHeight="1">
      <c r="B29" s="44" t="s">
        <v>595</v>
      </c>
      <c r="C29" s="44"/>
      <c r="D29" s="44"/>
      <c r="E29" s="44"/>
    </row>
    <row r="30" ht="15" customHeight="1" thickBot="1"/>
    <row r="31" spans="2:9" s="135" customFormat="1" ht="39.75" customHeight="1">
      <c r="B31" s="610" t="s">
        <v>392</v>
      </c>
      <c r="C31" s="488"/>
      <c r="D31" s="612" t="s">
        <v>552</v>
      </c>
      <c r="E31" s="428"/>
      <c r="F31" s="612" t="s">
        <v>583</v>
      </c>
      <c r="G31" s="428"/>
      <c r="H31" s="315" t="s">
        <v>553</v>
      </c>
      <c r="I31" s="504"/>
    </row>
    <row r="32" spans="2:9" ht="19.5" customHeight="1">
      <c r="B32" s="611"/>
      <c r="C32" s="379"/>
      <c r="D32" s="43" t="s">
        <v>559</v>
      </c>
      <c r="E32" s="43" t="s">
        <v>69</v>
      </c>
      <c r="F32" s="43" t="s">
        <v>559</v>
      </c>
      <c r="G32" s="43" t="s">
        <v>69</v>
      </c>
      <c r="H32" s="43" t="s">
        <v>559</v>
      </c>
      <c r="I32" s="112" t="s">
        <v>69</v>
      </c>
    </row>
    <row r="33" spans="2:9" ht="15" customHeight="1">
      <c r="B33" s="606">
        <v>0</v>
      </c>
      <c r="C33" s="607"/>
      <c r="D33" s="48">
        <v>27</v>
      </c>
      <c r="E33" s="50">
        <f>D33/D66</f>
        <v>1</v>
      </c>
      <c r="F33" s="48">
        <v>3</v>
      </c>
      <c r="G33" s="50">
        <f>F33/F66</f>
        <v>0.3333333333333333</v>
      </c>
      <c r="H33" s="48">
        <v>204</v>
      </c>
      <c r="I33" s="92">
        <f>H33/H66</f>
        <v>0.12895069532237674</v>
      </c>
    </row>
    <row r="34" spans="2:9" ht="15" customHeight="1">
      <c r="B34" s="606">
        <v>1</v>
      </c>
      <c r="C34" s="607"/>
      <c r="D34" s="48">
        <v>0</v>
      </c>
      <c r="E34" s="207">
        <f>D34/D66</f>
        <v>0</v>
      </c>
      <c r="F34" s="48">
        <v>2</v>
      </c>
      <c r="G34" s="50">
        <f>F34/F66</f>
        <v>0.2222222222222222</v>
      </c>
      <c r="H34" s="48">
        <v>624</v>
      </c>
      <c r="I34" s="92">
        <f>H34/H66</f>
        <v>0.3944374209860936</v>
      </c>
    </row>
    <row r="35" spans="2:9" ht="15" customHeight="1">
      <c r="B35" s="606">
        <v>2</v>
      </c>
      <c r="C35" s="607"/>
      <c r="D35" s="48">
        <v>0</v>
      </c>
      <c r="E35" s="207">
        <f>D35/D66</f>
        <v>0</v>
      </c>
      <c r="F35" s="48">
        <v>2</v>
      </c>
      <c r="G35" s="50">
        <f>F35/F66</f>
        <v>0.2222222222222222</v>
      </c>
      <c r="H35" s="48">
        <v>214</v>
      </c>
      <c r="I35" s="92">
        <f>H35/H66</f>
        <v>0.13527180783817952</v>
      </c>
    </row>
    <row r="36" spans="2:9" ht="15" customHeight="1">
      <c r="B36" s="606">
        <v>3</v>
      </c>
      <c r="C36" s="607"/>
      <c r="D36" s="48">
        <v>0</v>
      </c>
      <c r="E36" s="207">
        <f>D36/D66</f>
        <v>0</v>
      </c>
      <c r="F36" s="48">
        <v>1</v>
      </c>
      <c r="G36" s="207">
        <f>F36/F66</f>
        <v>0.1111111111111111</v>
      </c>
      <c r="H36" s="48">
        <v>121</v>
      </c>
      <c r="I36" s="92">
        <f>H36/H66</f>
        <v>0.07648546144121365</v>
      </c>
    </row>
    <row r="37" spans="2:9" ht="15" customHeight="1">
      <c r="B37" s="606">
        <v>4</v>
      </c>
      <c r="C37" s="607"/>
      <c r="D37" s="48">
        <v>0</v>
      </c>
      <c r="E37" s="207">
        <f>D37/D66</f>
        <v>0</v>
      </c>
      <c r="F37" s="48">
        <v>0</v>
      </c>
      <c r="G37" s="207">
        <f>F37/F66</f>
        <v>0</v>
      </c>
      <c r="H37" s="48">
        <v>98</v>
      </c>
      <c r="I37" s="92">
        <f>H37/H66</f>
        <v>0.061946902654867256</v>
      </c>
    </row>
    <row r="38" spans="2:9" ht="15" customHeight="1">
      <c r="B38" s="606">
        <v>5</v>
      </c>
      <c r="C38" s="607"/>
      <c r="D38" s="48">
        <v>0</v>
      </c>
      <c r="E38" s="207">
        <f>D38/D66</f>
        <v>0</v>
      </c>
      <c r="F38" s="48">
        <v>0</v>
      </c>
      <c r="G38" s="207">
        <f>F38/F66</f>
        <v>0</v>
      </c>
      <c r="H38" s="48">
        <v>57</v>
      </c>
      <c r="I38" s="92">
        <f>H38/H66</f>
        <v>0.03603034134007586</v>
      </c>
    </row>
    <row r="39" spans="2:9" ht="15" customHeight="1">
      <c r="B39" s="606">
        <v>6</v>
      </c>
      <c r="C39" s="607"/>
      <c r="D39" s="48">
        <v>0</v>
      </c>
      <c r="E39" s="207">
        <f>D39/D66</f>
        <v>0</v>
      </c>
      <c r="F39" s="48">
        <v>1</v>
      </c>
      <c r="G39" s="207">
        <f>F39/F66</f>
        <v>0.1111111111111111</v>
      </c>
      <c r="H39" s="48">
        <v>45</v>
      </c>
      <c r="I39" s="92">
        <f>H39/H66</f>
        <v>0.028445006321112517</v>
      </c>
    </row>
    <row r="40" spans="2:9" ht="15" customHeight="1">
      <c r="B40" s="606">
        <v>7</v>
      </c>
      <c r="C40" s="607"/>
      <c r="D40" s="48">
        <v>0</v>
      </c>
      <c r="E40" s="207">
        <f>D40/D66</f>
        <v>0</v>
      </c>
      <c r="F40" s="48">
        <v>0</v>
      </c>
      <c r="G40" s="207">
        <f>F40/F66</f>
        <v>0</v>
      </c>
      <c r="H40" s="48">
        <v>35</v>
      </c>
      <c r="I40" s="92">
        <f>H40/H66</f>
        <v>0.022123893805309734</v>
      </c>
    </row>
    <row r="41" spans="2:9" ht="15" customHeight="1">
      <c r="B41" s="606">
        <v>8</v>
      </c>
      <c r="C41" s="607"/>
      <c r="D41" s="48">
        <v>0</v>
      </c>
      <c r="E41" s="207">
        <f>D41/D66</f>
        <v>0</v>
      </c>
      <c r="F41" s="48">
        <v>0</v>
      </c>
      <c r="G41" s="207">
        <f>F41/F66</f>
        <v>0</v>
      </c>
      <c r="H41" s="48">
        <v>21</v>
      </c>
      <c r="I41" s="92">
        <f>H41/H66</f>
        <v>0.01327433628318584</v>
      </c>
    </row>
    <row r="42" spans="2:9" ht="15" customHeight="1">
      <c r="B42" s="606">
        <v>9</v>
      </c>
      <c r="C42" s="607"/>
      <c r="D42" s="48">
        <v>0</v>
      </c>
      <c r="E42" s="207">
        <f>D42/D66</f>
        <v>0</v>
      </c>
      <c r="F42" s="48">
        <v>0</v>
      </c>
      <c r="G42" s="207">
        <f>F42/F66</f>
        <v>0</v>
      </c>
      <c r="H42" s="48">
        <v>12</v>
      </c>
      <c r="I42" s="92">
        <f>H42/H66</f>
        <v>0.007585335018963337</v>
      </c>
    </row>
    <row r="43" spans="2:9" ht="15" customHeight="1">
      <c r="B43" s="606">
        <v>10</v>
      </c>
      <c r="C43" s="607"/>
      <c r="D43" s="48">
        <v>0</v>
      </c>
      <c r="E43" s="207">
        <f>D43/D66</f>
        <v>0</v>
      </c>
      <c r="F43" s="48">
        <v>0</v>
      </c>
      <c r="G43" s="207">
        <f>F43/F66</f>
        <v>0</v>
      </c>
      <c r="H43" s="48">
        <v>9</v>
      </c>
      <c r="I43" s="92">
        <f>H43/H66</f>
        <v>0.005689001264222503</v>
      </c>
    </row>
    <row r="44" spans="2:9" ht="15" customHeight="1">
      <c r="B44" s="606">
        <v>11</v>
      </c>
      <c r="C44" s="607"/>
      <c r="D44" s="48">
        <v>0</v>
      </c>
      <c r="E44" s="207">
        <f>D44/D66</f>
        <v>0</v>
      </c>
      <c r="F44" s="48">
        <v>0</v>
      </c>
      <c r="G44" s="207">
        <f>F44/F66</f>
        <v>0</v>
      </c>
      <c r="H44" s="48">
        <v>10</v>
      </c>
      <c r="I44" s="92">
        <f>H44/H66</f>
        <v>0.006321112515802781</v>
      </c>
    </row>
    <row r="45" spans="2:9" ht="15" customHeight="1">
      <c r="B45" s="606">
        <v>12</v>
      </c>
      <c r="C45" s="607"/>
      <c r="D45" s="48">
        <v>0</v>
      </c>
      <c r="E45" s="207">
        <f>D45/D66</f>
        <v>0</v>
      </c>
      <c r="F45" s="48">
        <v>0</v>
      </c>
      <c r="G45" s="207">
        <f>F45/F66</f>
        <v>0</v>
      </c>
      <c r="H45" s="48">
        <v>8</v>
      </c>
      <c r="I45" s="92">
        <f>H45/H66</f>
        <v>0.0050568900126422255</v>
      </c>
    </row>
    <row r="46" spans="2:9" ht="15" customHeight="1">
      <c r="B46" s="606">
        <v>13</v>
      </c>
      <c r="C46" s="607"/>
      <c r="D46" s="48">
        <v>0</v>
      </c>
      <c r="E46" s="207">
        <f>D46/D66</f>
        <v>0</v>
      </c>
      <c r="F46" s="48">
        <v>0</v>
      </c>
      <c r="G46" s="207">
        <f>F46/F66</f>
        <v>0</v>
      </c>
      <c r="H46" s="48">
        <v>5</v>
      </c>
      <c r="I46" s="92">
        <f>H46/H66</f>
        <v>0.0031605562579013905</v>
      </c>
    </row>
    <row r="47" spans="2:9" ht="15" customHeight="1">
      <c r="B47" s="606">
        <v>14</v>
      </c>
      <c r="C47" s="607"/>
      <c r="D47" s="48">
        <v>0</v>
      </c>
      <c r="E47" s="207">
        <f>D47/D66</f>
        <v>0</v>
      </c>
      <c r="F47" s="48">
        <v>0</v>
      </c>
      <c r="G47" s="207">
        <f>F47/F66</f>
        <v>0</v>
      </c>
      <c r="H47" s="48">
        <v>7</v>
      </c>
      <c r="I47" s="92">
        <f>H47/H66</f>
        <v>0.004424778761061947</v>
      </c>
    </row>
    <row r="48" spans="2:9" ht="15" customHeight="1">
      <c r="B48" s="606">
        <v>15</v>
      </c>
      <c r="C48" s="607"/>
      <c r="D48" s="48">
        <v>0</v>
      </c>
      <c r="E48" s="207">
        <f>D48/D66</f>
        <v>0</v>
      </c>
      <c r="F48" s="48">
        <v>0</v>
      </c>
      <c r="G48" s="207">
        <f>F48/F66</f>
        <v>0</v>
      </c>
      <c r="H48" s="48">
        <v>12</v>
      </c>
      <c r="I48" s="92">
        <f>H48/H66</f>
        <v>0.007585335018963337</v>
      </c>
    </row>
    <row r="49" spans="2:9" ht="15" customHeight="1">
      <c r="B49" s="606">
        <v>16</v>
      </c>
      <c r="C49" s="607"/>
      <c r="D49" s="48">
        <v>0</v>
      </c>
      <c r="E49" s="207">
        <f>D49/D66</f>
        <v>0</v>
      </c>
      <c r="F49" s="48">
        <v>0</v>
      </c>
      <c r="G49" s="207">
        <f>F49/F66</f>
        <v>0</v>
      </c>
      <c r="H49" s="48">
        <v>12</v>
      </c>
      <c r="I49" s="92">
        <f>H49/H66</f>
        <v>0.007585335018963337</v>
      </c>
    </row>
    <row r="50" spans="2:9" ht="15" customHeight="1">
      <c r="B50" s="606">
        <v>17</v>
      </c>
      <c r="C50" s="607"/>
      <c r="D50" s="48">
        <v>0</v>
      </c>
      <c r="E50" s="207">
        <f>D50/D66</f>
        <v>0</v>
      </c>
      <c r="F50" s="48">
        <v>0</v>
      </c>
      <c r="G50" s="207">
        <f>F50/F66</f>
        <v>0</v>
      </c>
      <c r="H50" s="48">
        <v>3</v>
      </c>
      <c r="I50" s="92">
        <f>H50/H66</f>
        <v>0.0018963337547408343</v>
      </c>
    </row>
    <row r="51" spans="2:9" ht="15" customHeight="1">
      <c r="B51" s="606">
        <v>18</v>
      </c>
      <c r="C51" s="607"/>
      <c r="D51" s="48">
        <v>0</v>
      </c>
      <c r="E51" s="207">
        <f>D51/D66</f>
        <v>0</v>
      </c>
      <c r="F51" s="48">
        <v>0</v>
      </c>
      <c r="G51" s="207">
        <f>F51/F66</f>
        <v>0</v>
      </c>
      <c r="H51" s="48">
        <v>4</v>
      </c>
      <c r="I51" s="92">
        <f>H51/H66</f>
        <v>0.0025284450063211127</v>
      </c>
    </row>
    <row r="52" spans="2:9" ht="15" customHeight="1">
      <c r="B52" s="606">
        <v>19</v>
      </c>
      <c r="C52" s="607"/>
      <c r="D52" s="48">
        <v>0</v>
      </c>
      <c r="E52" s="207">
        <f>D52/D66</f>
        <v>0</v>
      </c>
      <c r="F52" s="48">
        <v>0</v>
      </c>
      <c r="G52" s="207">
        <f>F52/F66</f>
        <v>0</v>
      </c>
      <c r="H52" s="48">
        <v>9</v>
      </c>
      <c r="I52" s="92">
        <f>H52/H66</f>
        <v>0.005689001264222503</v>
      </c>
    </row>
    <row r="53" spans="2:9" ht="15" customHeight="1">
      <c r="B53" s="606">
        <v>20</v>
      </c>
      <c r="C53" s="607"/>
      <c r="D53" s="48">
        <v>0</v>
      </c>
      <c r="E53" s="207">
        <f>D53/D66</f>
        <v>0</v>
      </c>
      <c r="F53" s="48">
        <v>0</v>
      </c>
      <c r="G53" s="207">
        <f>F53/F66</f>
        <v>0</v>
      </c>
      <c r="H53" s="48">
        <v>13</v>
      </c>
      <c r="I53" s="92">
        <f>H53/H66</f>
        <v>0.008217446270543615</v>
      </c>
    </row>
    <row r="54" spans="2:9" ht="15" customHeight="1">
      <c r="B54" s="606">
        <v>21</v>
      </c>
      <c r="C54" s="607"/>
      <c r="D54" s="48">
        <v>0</v>
      </c>
      <c r="E54" s="207">
        <f>D54/D66</f>
        <v>0</v>
      </c>
      <c r="F54" s="48">
        <v>0</v>
      </c>
      <c r="G54" s="207">
        <f>F54/F66</f>
        <v>0</v>
      </c>
      <c r="H54" s="48">
        <v>8</v>
      </c>
      <c r="I54" s="92">
        <f>H54/H66</f>
        <v>0.0050568900126422255</v>
      </c>
    </row>
    <row r="55" spans="2:9" ht="15" customHeight="1">
      <c r="B55" s="606">
        <v>22</v>
      </c>
      <c r="C55" s="607"/>
      <c r="D55" s="48">
        <v>0</v>
      </c>
      <c r="E55" s="207">
        <f>D55/D66</f>
        <v>0</v>
      </c>
      <c r="F55" s="48">
        <v>0</v>
      </c>
      <c r="G55" s="207">
        <f>F55/F66</f>
        <v>0</v>
      </c>
      <c r="H55" s="48">
        <v>8</v>
      </c>
      <c r="I55" s="92">
        <f>H55/H66</f>
        <v>0.0050568900126422255</v>
      </c>
    </row>
    <row r="56" spans="2:9" ht="15" customHeight="1">
      <c r="B56" s="606">
        <v>23</v>
      </c>
      <c r="C56" s="607"/>
      <c r="D56" s="48">
        <v>0</v>
      </c>
      <c r="E56" s="207">
        <f>D56/D66</f>
        <v>0</v>
      </c>
      <c r="F56" s="48">
        <v>0</v>
      </c>
      <c r="G56" s="207">
        <f>F56/F66</f>
        <v>0</v>
      </c>
      <c r="H56" s="48">
        <v>7</v>
      </c>
      <c r="I56" s="92">
        <f>H56/H66</f>
        <v>0.004424778761061947</v>
      </c>
    </row>
    <row r="57" spans="2:9" ht="15" customHeight="1">
      <c r="B57" s="606">
        <v>24</v>
      </c>
      <c r="C57" s="607"/>
      <c r="D57" s="48">
        <v>0</v>
      </c>
      <c r="E57" s="207">
        <f>D57/D66</f>
        <v>0</v>
      </c>
      <c r="F57" s="48">
        <v>0</v>
      </c>
      <c r="G57" s="207">
        <f>F57/F66</f>
        <v>0</v>
      </c>
      <c r="H57" s="48">
        <v>5</v>
      </c>
      <c r="I57" s="92">
        <f>H57/H66</f>
        <v>0.0031605562579013905</v>
      </c>
    </row>
    <row r="58" spans="2:9" ht="15" customHeight="1">
      <c r="B58" s="606">
        <v>25</v>
      </c>
      <c r="C58" s="607"/>
      <c r="D58" s="48">
        <v>0</v>
      </c>
      <c r="E58" s="207">
        <f>D58/D66</f>
        <v>0</v>
      </c>
      <c r="F58" s="48">
        <v>0</v>
      </c>
      <c r="G58" s="207">
        <f>F58/F66</f>
        <v>0</v>
      </c>
      <c r="H58" s="48">
        <v>5</v>
      </c>
      <c r="I58" s="92">
        <f>H58/H66</f>
        <v>0.0031605562579013905</v>
      </c>
    </row>
    <row r="59" spans="2:9" ht="15" customHeight="1">
      <c r="B59" s="606">
        <v>26</v>
      </c>
      <c r="C59" s="607"/>
      <c r="D59" s="48">
        <v>0</v>
      </c>
      <c r="E59" s="207">
        <f>D59/D66</f>
        <v>0</v>
      </c>
      <c r="F59" s="48">
        <v>0</v>
      </c>
      <c r="G59" s="207">
        <f>F59/F66</f>
        <v>0</v>
      </c>
      <c r="H59" s="48">
        <v>2</v>
      </c>
      <c r="I59" s="92">
        <f>H59/H66</f>
        <v>0.0012642225031605564</v>
      </c>
    </row>
    <row r="60" spans="2:9" ht="15" customHeight="1">
      <c r="B60" s="606">
        <v>27</v>
      </c>
      <c r="C60" s="607"/>
      <c r="D60" s="48">
        <v>0</v>
      </c>
      <c r="E60" s="207">
        <f>D60/D66</f>
        <v>0</v>
      </c>
      <c r="F60" s="48">
        <v>0</v>
      </c>
      <c r="G60" s="207">
        <f>F60/F66</f>
        <v>0</v>
      </c>
      <c r="H60" s="48">
        <v>3</v>
      </c>
      <c r="I60" s="92">
        <f>H60/H66</f>
        <v>0.0018963337547408343</v>
      </c>
    </row>
    <row r="61" spans="2:9" ht="15" customHeight="1">
      <c r="B61" s="606">
        <v>28</v>
      </c>
      <c r="C61" s="607"/>
      <c r="D61" s="48">
        <v>0</v>
      </c>
      <c r="E61" s="207">
        <f>D61/D66</f>
        <v>0</v>
      </c>
      <c r="F61" s="48">
        <v>0</v>
      </c>
      <c r="G61" s="207">
        <f>F61/F66</f>
        <v>0</v>
      </c>
      <c r="H61" s="48">
        <v>10</v>
      </c>
      <c r="I61" s="92">
        <f>H61/H66</f>
        <v>0.006321112515802781</v>
      </c>
    </row>
    <row r="62" spans="2:9" ht="15" customHeight="1">
      <c r="B62" s="606">
        <v>29</v>
      </c>
      <c r="C62" s="607"/>
      <c r="D62" s="48">
        <v>0</v>
      </c>
      <c r="E62" s="207">
        <f>D62/D66</f>
        <v>0</v>
      </c>
      <c r="F62" s="48">
        <v>0</v>
      </c>
      <c r="G62" s="207">
        <f>F62/F66</f>
        <v>0</v>
      </c>
      <c r="H62" s="48">
        <v>3</v>
      </c>
      <c r="I62" s="92">
        <f>H62/H66</f>
        <v>0.0018963337547408343</v>
      </c>
    </row>
    <row r="63" spans="2:9" ht="15" customHeight="1">
      <c r="B63" s="606">
        <v>30</v>
      </c>
      <c r="C63" s="607"/>
      <c r="D63" s="48">
        <v>0</v>
      </c>
      <c r="E63" s="207">
        <f>D63/D66</f>
        <v>0</v>
      </c>
      <c r="F63" s="48">
        <v>0</v>
      </c>
      <c r="G63" s="207">
        <f>F63/F66</f>
        <v>0</v>
      </c>
      <c r="H63" s="48">
        <v>4</v>
      </c>
      <c r="I63" s="92">
        <f>H63/H66</f>
        <v>0.0025284450063211127</v>
      </c>
    </row>
    <row r="64" spans="2:9" ht="15" customHeight="1">
      <c r="B64" s="606">
        <v>31</v>
      </c>
      <c r="C64" s="607"/>
      <c r="D64" s="48">
        <v>0</v>
      </c>
      <c r="E64" s="207">
        <f>D64/D66</f>
        <v>0</v>
      </c>
      <c r="F64" s="48">
        <v>0</v>
      </c>
      <c r="G64" s="207">
        <f>F64/F66</f>
        <v>0</v>
      </c>
      <c r="H64" s="48">
        <v>3</v>
      </c>
      <c r="I64" s="92">
        <f>H64/H66</f>
        <v>0.0018963337547408343</v>
      </c>
    </row>
    <row r="65" spans="2:9" ht="15" customHeight="1">
      <c r="B65" s="606">
        <v>32</v>
      </c>
      <c r="C65" s="607"/>
      <c r="D65" s="48">
        <v>0</v>
      </c>
      <c r="E65" s="207">
        <f>D65/D66</f>
        <v>0</v>
      </c>
      <c r="F65" s="48">
        <v>0</v>
      </c>
      <c r="G65" s="207">
        <f>F65/F66</f>
        <v>0</v>
      </c>
      <c r="H65" s="48">
        <v>1</v>
      </c>
      <c r="I65" s="92">
        <f>H65/H66</f>
        <v>0.0006321112515802782</v>
      </c>
    </row>
    <row r="66" spans="2:9" s="26" customFormat="1" ht="30" customHeight="1" thickBot="1">
      <c r="B66" s="608" t="s">
        <v>393</v>
      </c>
      <c r="C66" s="609"/>
      <c r="D66" s="111">
        <f aca="true" t="shared" si="0" ref="D66:I66">SUM(D33:D65)</f>
        <v>27</v>
      </c>
      <c r="E66" s="130">
        <f t="shared" si="0"/>
        <v>1</v>
      </c>
      <c r="F66" s="111">
        <f t="shared" si="0"/>
        <v>9</v>
      </c>
      <c r="G66" s="130">
        <f t="shared" si="0"/>
        <v>1</v>
      </c>
      <c r="H66" s="111">
        <f t="shared" si="0"/>
        <v>1582</v>
      </c>
      <c r="I66" s="131">
        <f t="shared" si="0"/>
        <v>0.9999999999999999</v>
      </c>
    </row>
  </sheetData>
  <sheetProtection/>
  <mergeCells count="48">
    <mergeCell ref="B34:C34"/>
    <mergeCell ref="B37:C37"/>
    <mergeCell ref="B6:E7"/>
    <mergeCell ref="I7:K7"/>
    <mergeCell ref="I8:K8"/>
    <mergeCell ref="I9:K9"/>
    <mergeCell ref="F7:H7"/>
    <mergeCell ref="F8:H8"/>
    <mergeCell ref="F6:K6"/>
    <mergeCell ref="B8:E8"/>
    <mergeCell ref="B31:C32"/>
    <mergeCell ref="D31:E31"/>
    <mergeCell ref="F9:H9"/>
    <mergeCell ref="B33:C33"/>
    <mergeCell ref="F31:G31"/>
    <mergeCell ref="H31:I31"/>
    <mergeCell ref="B9:E9"/>
    <mergeCell ref="B56:C56"/>
    <mergeCell ref="B57:C57"/>
    <mergeCell ref="B46:C46"/>
    <mergeCell ref="B47:C47"/>
    <mergeCell ref="B48:C48"/>
    <mergeCell ref="B49:C49"/>
    <mergeCell ref="B54:C54"/>
    <mergeCell ref="B55:C55"/>
    <mergeCell ref="B35:C35"/>
    <mergeCell ref="B36:C36"/>
    <mergeCell ref="B38:C38"/>
    <mergeCell ref="B39:C39"/>
    <mergeCell ref="B40:C40"/>
    <mergeCell ref="B41:C41"/>
    <mergeCell ref="B42:C42"/>
    <mergeCell ref="B43:C43"/>
    <mergeCell ref="B44:C44"/>
    <mergeCell ref="B45:C45"/>
    <mergeCell ref="B58:C58"/>
    <mergeCell ref="B59:C59"/>
    <mergeCell ref="B50:C50"/>
    <mergeCell ref="B51:C51"/>
    <mergeCell ref="B52:C52"/>
    <mergeCell ref="B53:C53"/>
    <mergeCell ref="B60:C60"/>
    <mergeCell ref="B65:C65"/>
    <mergeCell ref="B66:C66"/>
    <mergeCell ref="B61:C61"/>
    <mergeCell ref="B62:C62"/>
    <mergeCell ref="B63:C63"/>
    <mergeCell ref="B64:C64"/>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D70"/>
  <sheetViews>
    <sheetView zoomScale="85" zoomScaleNormal="85" zoomScalePageLayoutView="0" workbookViewId="0" topLeftCell="A1">
      <pane ySplit="1" topLeftCell="A2" activePane="bottomLeft" state="frozen"/>
      <selection pane="topLeft" activeCell="A1" sqref="A1"/>
      <selection pane="bottomLeft" activeCell="F3" sqref="F3"/>
    </sheetView>
  </sheetViews>
  <sheetFormatPr defaultColWidth="9.140625" defaultRowHeight="12.75"/>
  <cols>
    <col min="1" max="1" width="14.57421875" style="0" customWidth="1"/>
    <col min="2" max="2" width="50.7109375" style="0" customWidth="1"/>
    <col min="3" max="12" width="12.7109375" style="0" customWidth="1"/>
    <col min="13" max="16" width="10.7109375" style="0" customWidth="1"/>
    <col min="17" max="17" width="12.421875" style="0" customWidth="1"/>
    <col min="18" max="18" width="10.7109375" style="0" customWidth="1"/>
    <col min="19" max="20" width="11.421875" style="0" customWidth="1"/>
    <col min="21" max="21" width="12.00390625" style="0" customWidth="1"/>
    <col min="22" max="16384" width="11.421875" style="0" customWidth="1"/>
  </cols>
  <sheetData>
    <row r="1" ht="12.75">
      <c r="A1" s="6" t="s">
        <v>376</v>
      </c>
    </row>
    <row r="2" ht="12.75">
      <c r="A2" s="1"/>
    </row>
    <row r="3" spans="1:12" s="38" customFormat="1" ht="15.75">
      <c r="A3" s="39" t="s">
        <v>204</v>
      </c>
      <c r="B3" s="37" t="s">
        <v>394</v>
      </c>
      <c r="C3" s="60"/>
      <c r="D3" s="60"/>
      <c r="E3" s="60"/>
      <c r="F3" s="60"/>
      <c r="G3" s="60"/>
      <c r="H3" s="60"/>
      <c r="I3" s="60"/>
      <c r="J3" s="60"/>
      <c r="K3" s="60"/>
      <c r="L3" s="60"/>
    </row>
    <row r="5" ht="13.5" thickBot="1"/>
    <row r="6" spans="2:8" ht="39.75" customHeight="1">
      <c r="B6" s="366" t="s">
        <v>308</v>
      </c>
      <c r="C6" s="328" t="s">
        <v>594</v>
      </c>
      <c r="D6" s="329"/>
      <c r="E6" s="329"/>
      <c r="F6" s="329"/>
      <c r="G6" s="329"/>
      <c r="H6" s="330"/>
    </row>
    <row r="7" spans="2:8" ht="39.75" customHeight="1">
      <c r="B7" s="367"/>
      <c r="C7" s="335" t="s">
        <v>559</v>
      </c>
      <c r="D7" s="336"/>
      <c r="E7" s="322"/>
      <c r="F7" s="335" t="s">
        <v>48</v>
      </c>
      <c r="G7" s="336"/>
      <c r="H7" s="323"/>
    </row>
    <row r="8" spans="2:11" s="26" customFormat="1" ht="15" customHeight="1">
      <c r="B8" s="227" t="s">
        <v>395</v>
      </c>
      <c r="C8" s="370" t="s">
        <v>309</v>
      </c>
      <c r="D8" s="371"/>
      <c r="E8" s="622"/>
      <c r="F8" s="370" t="s">
        <v>659</v>
      </c>
      <c r="G8" s="371"/>
      <c r="H8" s="629"/>
      <c r="J8" s="139"/>
      <c r="K8" s="139"/>
    </row>
    <row r="9" spans="2:11" s="26" customFormat="1" ht="15" customHeight="1">
      <c r="B9" s="227" t="s">
        <v>310</v>
      </c>
      <c r="C9" s="623"/>
      <c r="D9" s="624"/>
      <c r="E9" s="625"/>
      <c r="F9" s="630"/>
      <c r="G9" s="631"/>
      <c r="H9" s="632"/>
      <c r="J9" s="139"/>
      <c r="K9" s="139"/>
    </row>
    <row r="10" spans="2:11" s="26" customFormat="1" ht="15" customHeight="1">
      <c r="B10" s="227" t="s">
        <v>311</v>
      </c>
      <c r="C10" s="623"/>
      <c r="D10" s="624"/>
      <c r="E10" s="625"/>
      <c r="F10" s="630"/>
      <c r="G10" s="631"/>
      <c r="H10" s="632"/>
      <c r="J10" s="139"/>
      <c r="K10" s="139"/>
    </row>
    <row r="11" spans="2:11" s="26" customFormat="1" ht="15" customHeight="1">
      <c r="B11" s="227" t="s">
        <v>312</v>
      </c>
      <c r="C11" s="623"/>
      <c r="D11" s="624"/>
      <c r="E11" s="625"/>
      <c r="F11" s="630"/>
      <c r="G11" s="631"/>
      <c r="H11" s="632"/>
      <c r="J11" s="139"/>
      <c r="K11" s="139"/>
    </row>
    <row r="12" spans="2:11" s="26" customFormat="1" ht="15" customHeight="1">
      <c r="B12" s="227" t="s">
        <v>313</v>
      </c>
      <c r="C12" s="623"/>
      <c r="D12" s="624"/>
      <c r="E12" s="625"/>
      <c r="F12" s="630"/>
      <c r="G12" s="631"/>
      <c r="H12" s="632"/>
      <c r="J12" s="139"/>
      <c r="K12" s="139"/>
    </row>
    <row r="13" spans="2:11" s="26" customFormat="1" ht="15" customHeight="1">
      <c r="B13" s="227" t="s">
        <v>314</v>
      </c>
      <c r="C13" s="623"/>
      <c r="D13" s="624"/>
      <c r="E13" s="625"/>
      <c r="F13" s="630"/>
      <c r="G13" s="631"/>
      <c r="H13" s="632"/>
      <c r="J13" s="139"/>
      <c r="K13" s="139"/>
    </row>
    <row r="14" spans="2:8" s="26" customFormat="1" ht="15" customHeight="1">
      <c r="B14" s="227" t="s">
        <v>315</v>
      </c>
      <c r="C14" s="623"/>
      <c r="D14" s="624"/>
      <c r="E14" s="625"/>
      <c r="F14" s="630"/>
      <c r="G14" s="631"/>
      <c r="H14" s="632"/>
    </row>
    <row r="15" spans="2:21" s="26" customFormat="1" ht="15" customHeight="1">
      <c r="B15" s="227" t="s">
        <v>316</v>
      </c>
      <c r="C15" s="626"/>
      <c r="D15" s="627"/>
      <c r="E15" s="628"/>
      <c r="F15" s="633"/>
      <c r="G15" s="634"/>
      <c r="H15" s="635"/>
      <c r="I15" s="139"/>
      <c r="J15" s="139"/>
      <c r="K15" s="139"/>
      <c r="L15" s="139"/>
      <c r="M15" s="139"/>
      <c r="N15" s="139"/>
      <c r="O15" s="139"/>
      <c r="P15" s="139"/>
      <c r="Q15" s="139"/>
      <c r="R15" s="139"/>
      <c r="S15" s="139"/>
      <c r="T15" s="139"/>
      <c r="U15" s="139"/>
    </row>
    <row r="16" spans="2:21" ht="34.5" customHeight="1" thickBot="1">
      <c r="B16" s="90" t="s">
        <v>550</v>
      </c>
      <c r="C16" s="317" t="s">
        <v>514</v>
      </c>
      <c r="D16" s="318"/>
      <c r="E16" s="319"/>
      <c r="F16" s="575">
        <v>100</v>
      </c>
      <c r="G16" s="603"/>
      <c r="H16" s="325"/>
      <c r="I16" s="140"/>
      <c r="J16" s="140"/>
      <c r="K16" s="140"/>
      <c r="L16" s="140"/>
      <c r="M16" s="140"/>
      <c r="N16" s="140"/>
      <c r="O16" s="140"/>
      <c r="P16" s="140"/>
      <c r="Q16" s="140"/>
      <c r="R16" s="140"/>
      <c r="S16" s="140"/>
      <c r="T16" s="140"/>
      <c r="U16" s="140"/>
    </row>
    <row r="17" spans="18:30" ht="12.75">
      <c r="R17" s="140"/>
      <c r="S17" s="140"/>
      <c r="T17" s="140"/>
      <c r="U17" s="140"/>
      <c r="V17" s="140"/>
      <c r="W17" s="140"/>
      <c r="X17" s="140"/>
      <c r="Y17" s="140"/>
      <c r="Z17" s="140"/>
      <c r="AA17" s="140"/>
      <c r="AB17" s="140"/>
      <c r="AC17" s="140"/>
      <c r="AD17" s="140"/>
    </row>
    <row r="18" spans="2:4" s="26" customFormat="1" ht="15" customHeight="1">
      <c r="B18" s="44" t="s">
        <v>780</v>
      </c>
      <c r="D18" s="35" t="s">
        <v>613</v>
      </c>
    </row>
    <row r="19" s="26" customFormat="1" ht="15" customHeight="1">
      <c r="D19"/>
    </row>
    <row r="20" spans="2:4" s="26" customFormat="1" ht="15" customHeight="1">
      <c r="B20" s="163" t="s">
        <v>39</v>
      </c>
      <c r="C20" s="163"/>
      <c r="D20" s="186" t="s">
        <v>586</v>
      </c>
    </row>
    <row r="21" spans="2:4" s="26" customFormat="1" ht="15" customHeight="1">
      <c r="B21" s="169" t="s">
        <v>68</v>
      </c>
      <c r="C21" s="163"/>
      <c r="D21" s="187" t="s">
        <v>175</v>
      </c>
    </row>
    <row r="22" spans="2:4" s="26" customFormat="1" ht="15" customHeight="1">
      <c r="B22" s="169" t="s">
        <v>534</v>
      </c>
      <c r="C22" s="163"/>
      <c r="D22" s="163"/>
    </row>
    <row r="23" spans="2:4" s="26" customFormat="1" ht="15" customHeight="1">
      <c r="B23" s="169" t="s">
        <v>213</v>
      </c>
      <c r="C23" s="163"/>
      <c r="D23" s="163"/>
    </row>
    <row r="24" spans="2:4" s="26" customFormat="1" ht="15" customHeight="1">
      <c r="B24" s="169" t="s">
        <v>545</v>
      </c>
      <c r="C24" s="163"/>
      <c r="D24" s="163"/>
    </row>
    <row r="25" spans="2:4" s="26" customFormat="1" ht="15" customHeight="1">
      <c r="B25" s="169"/>
      <c r="C25" s="163"/>
      <c r="D25" s="163"/>
    </row>
    <row r="26" spans="2:4" s="26" customFormat="1" ht="15" customHeight="1">
      <c r="B26" s="163" t="s">
        <v>70</v>
      </c>
      <c r="C26" s="163"/>
      <c r="D26" s="163"/>
    </row>
    <row r="27" spans="2:8" s="26" customFormat="1" ht="15" customHeight="1">
      <c r="B27" s="169" t="s">
        <v>547</v>
      </c>
      <c r="C27" s="163"/>
      <c r="D27" s="163"/>
      <c r="E27" s="163"/>
      <c r="F27" s="163"/>
      <c r="G27" s="163"/>
      <c r="H27" s="163"/>
    </row>
    <row r="28" spans="2:7" s="26" customFormat="1" ht="15" customHeight="1">
      <c r="B28" s="58"/>
      <c r="C28" s="79"/>
      <c r="D28" s="79"/>
      <c r="E28" s="79"/>
      <c r="F28" s="79"/>
      <c r="G28" s="79"/>
    </row>
    <row r="29" s="26" customFormat="1" ht="15" customHeight="1">
      <c r="B29" s="44" t="s">
        <v>362</v>
      </c>
    </row>
    <row r="30" s="26" customFormat="1" ht="15" customHeight="1">
      <c r="B30" s="169" t="s">
        <v>317</v>
      </c>
    </row>
    <row r="31" spans="3:11" s="26" customFormat="1" ht="15" customHeight="1">
      <c r="C31" s="64"/>
      <c r="D31" s="64"/>
      <c r="E31" s="64"/>
      <c r="F31" s="64"/>
      <c r="G31" s="64"/>
      <c r="H31" s="65"/>
      <c r="I31" s="65"/>
      <c r="J31" s="65"/>
      <c r="K31" s="65"/>
    </row>
    <row r="32" spans="2:11" s="26" customFormat="1" ht="15" customHeight="1">
      <c r="B32" s="44" t="s">
        <v>790</v>
      </c>
      <c r="C32" s="65"/>
      <c r="D32" s="65"/>
      <c r="E32" s="65"/>
      <c r="F32" s="65"/>
      <c r="G32" s="65"/>
      <c r="H32" s="65"/>
      <c r="I32" s="65"/>
      <c r="J32" s="65"/>
      <c r="K32" s="65"/>
    </row>
    <row r="33" spans="2:10" s="26" customFormat="1" ht="15" customHeight="1">
      <c r="B33" s="168" t="s">
        <v>748</v>
      </c>
      <c r="C33" s="66"/>
      <c r="D33" s="66"/>
      <c r="E33" s="66"/>
      <c r="F33" s="66"/>
      <c r="G33" s="66"/>
      <c r="H33" s="66"/>
      <c r="I33" s="66"/>
      <c r="J33" s="66"/>
    </row>
    <row r="34" spans="2:5" s="26" customFormat="1" ht="15" customHeight="1">
      <c r="B34" s="296" t="s">
        <v>745</v>
      </c>
      <c r="C34" s="285"/>
      <c r="D34" s="285"/>
      <c r="E34" s="285"/>
    </row>
    <row r="35" s="26" customFormat="1" ht="15" customHeight="1"/>
    <row r="36" ht="15.75">
      <c r="B36" s="44" t="s">
        <v>599</v>
      </c>
    </row>
    <row r="37" ht="13.5" thickBot="1"/>
    <row r="38" spans="2:12" ht="39.75" customHeight="1">
      <c r="B38" s="402" t="s">
        <v>394</v>
      </c>
      <c r="C38" s="612" t="s">
        <v>552</v>
      </c>
      <c r="D38" s="417"/>
      <c r="E38" s="612" t="s">
        <v>583</v>
      </c>
      <c r="F38" s="428"/>
      <c r="G38" s="315" t="s">
        <v>553</v>
      </c>
      <c r="H38" s="315"/>
      <c r="I38" s="341" t="s">
        <v>557</v>
      </c>
      <c r="J38" s="341"/>
      <c r="K38" s="315" t="s">
        <v>554</v>
      </c>
      <c r="L38" s="504"/>
    </row>
    <row r="39" spans="2:12" ht="24.75" customHeight="1">
      <c r="B39" s="636"/>
      <c r="C39" s="43" t="s">
        <v>559</v>
      </c>
      <c r="D39" s="43" t="s">
        <v>69</v>
      </c>
      <c r="E39" s="43" t="s">
        <v>559</v>
      </c>
      <c r="F39" s="43" t="s">
        <v>69</v>
      </c>
      <c r="G39" s="43" t="s">
        <v>559</v>
      </c>
      <c r="H39" s="43" t="s">
        <v>69</v>
      </c>
      <c r="I39" s="43" t="s">
        <v>559</v>
      </c>
      <c r="J39" s="43" t="s">
        <v>69</v>
      </c>
      <c r="K39" s="43" t="s">
        <v>559</v>
      </c>
      <c r="L39" s="112" t="s">
        <v>69</v>
      </c>
    </row>
    <row r="40" spans="2:12" ht="15" customHeight="1">
      <c r="B40" s="255" t="s">
        <v>395</v>
      </c>
      <c r="C40" s="48">
        <v>13514</v>
      </c>
      <c r="D40" s="50">
        <f>C40/C70</f>
        <v>0.9906172115525583</v>
      </c>
      <c r="E40" s="48">
        <v>11</v>
      </c>
      <c r="F40" s="50">
        <f>E40/E70</f>
        <v>0.8461538461538461</v>
      </c>
      <c r="G40" s="48">
        <v>4587</v>
      </c>
      <c r="H40" s="50">
        <f>G40/G70</f>
        <v>0.7074336829117829</v>
      </c>
      <c r="I40" s="48">
        <v>587</v>
      </c>
      <c r="J40" s="50">
        <f>I40/I70</f>
        <v>1</v>
      </c>
      <c r="K40" s="48">
        <v>5874</v>
      </c>
      <c r="L40" s="92">
        <f>K40/K70</f>
        <v>1</v>
      </c>
    </row>
    <row r="41" spans="2:12" ht="15" customHeight="1">
      <c r="B41" s="255" t="s">
        <v>396</v>
      </c>
      <c r="C41" s="48">
        <v>1</v>
      </c>
      <c r="D41" s="50">
        <f>C41/C70</f>
        <v>7.330303474563847E-05</v>
      </c>
      <c r="E41" s="48">
        <v>0</v>
      </c>
      <c r="F41" s="53">
        <f>E41/E70</f>
        <v>0</v>
      </c>
      <c r="G41" s="48">
        <v>13</v>
      </c>
      <c r="H41" s="50">
        <f>G41/G70</f>
        <v>0.0020049352251696483</v>
      </c>
      <c r="I41" s="48">
        <v>0</v>
      </c>
      <c r="J41" s="53">
        <f>I41/I70</f>
        <v>0</v>
      </c>
      <c r="K41" s="48">
        <v>0</v>
      </c>
      <c r="L41" s="217">
        <f>K41/K70</f>
        <v>0</v>
      </c>
    </row>
    <row r="42" spans="2:12" ht="15" customHeight="1">
      <c r="B42" s="255" t="s">
        <v>397</v>
      </c>
      <c r="C42" s="48">
        <v>2</v>
      </c>
      <c r="D42" s="50">
        <f>C42/C70</f>
        <v>0.00014660606949127694</v>
      </c>
      <c r="E42" s="48">
        <v>0</v>
      </c>
      <c r="F42" s="53">
        <f>E42/E70</f>
        <v>0</v>
      </c>
      <c r="G42" s="48">
        <v>12</v>
      </c>
      <c r="H42" s="50">
        <f>G42/G70</f>
        <v>0.001850709438618137</v>
      </c>
      <c r="I42" s="48">
        <v>0</v>
      </c>
      <c r="J42" s="53">
        <f>I42/I70</f>
        <v>0</v>
      </c>
      <c r="K42" s="48">
        <v>0</v>
      </c>
      <c r="L42" s="217">
        <f>K42/K70</f>
        <v>0</v>
      </c>
    </row>
    <row r="43" spans="2:12" ht="15" customHeight="1">
      <c r="B43" s="255" t="s">
        <v>398</v>
      </c>
      <c r="C43" s="48">
        <v>4</v>
      </c>
      <c r="D43" s="50">
        <f>C43/C70</f>
        <v>0.00029321213898255387</v>
      </c>
      <c r="E43" s="48">
        <v>0</v>
      </c>
      <c r="F43" s="53">
        <f>E43/E70</f>
        <v>0</v>
      </c>
      <c r="G43" s="48">
        <v>20</v>
      </c>
      <c r="H43" s="50">
        <f>G43/G70</f>
        <v>0.0030845157310302285</v>
      </c>
      <c r="I43" s="48">
        <v>0</v>
      </c>
      <c r="J43" s="53">
        <f>I43/I70</f>
        <v>0</v>
      </c>
      <c r="K43" s="48">
        <v>0</v>
      </c>
      <c r="L43" s="217">
        <f>K43/K70</f>
        <v>0</v>
      </c>
    </row>
    <row r="44" spans="2:12" ht="15" customHeight="1">
      <c r="B44" s="255" t="s">
        <v>399</v>
      </c>
      <c r="C44" s="48">
        <v>54</v>
      </c>
      <c r="D44" s="50">
        <f>C44/C70</f>
        <v>0.003958363876264477</v>
      </c>
      <c r="E44" s="48">
        <v>0</v>
      </c>
      <c r="F44" s="53">
        <f>E44/E70</f>
        <v>0</v>
      </c>
      <c r="G44" s="48">
        <v>11</v>
      </c>
      <c r="H44" s="50">
        <f>G44/G70</f>
        <v>0.0016964836520666255</v>
      </c>
      <c r="I44" s="48">
        <v>0</v>
      </c>
      <c r="J44" s="53">
        <f>I44/I70</f>
        <v>0</v>
      </c>
      <c r="K44" s="48">
        <v>0</v>
      </c>
      <c r="L44" s="217">
        <f>K44/K70</f>
        <v>0</v>
      </c>
    </row>
    <row r="45" spans="2:12" ht="15" customHeight="1">
      <c r="B45" s="255" t="s">
        <v>400</v>
      </c>
      <c r="C45" s="48">
        <v>15</v>
      </c>
      <c r="D45" s="50">
        <f>C45/C70</f>
        <v>0.001099545521184577</v>
      </c>
      <c r="E45" s="48">
        <v>0</v>
      </c>
      <c r="F45" s="53">
        <f>E45/E70</f>
        <v>0</v>
      </c>
      <c r="G45" s="48">
        <v>9</v>
      </c>
      <c r="H45" s="50">
        <f>G45/G70</f>
        <v>0.0013880320789636028</v>
      </c>
      <c r="I45" s="48">
        <v>0</v>
      </c>
      <c r="J45" s="53">
        <f>I45/I70</f>
        <v>0</v>
      </c>
      <c r="K45" s="48">
        <v>0</v>
      </c>
      <c r="L45" s="217">
        <f>K45/K70</f>
        <v>0</v>
      </c>
    </row>
    <row r="46" spans="2:12" ht="15" customHeight="1">
      <c r="B46" s="255" t="s">
        <v>401</v>
      </c>
      <c r="C46" s="48">
        <v>14</v>
      </c>
      <c r="D46" s="50">
        <f>C46/C70</f>
        <v>0.0010262424864389385</v>
      </c>
      <c r="E46" s="48">
        <v>0</v>
      </c>
      <c r="F46" s="53">
        <f>E46/E70</f>
        <v>0</v>
      </c>
      <c r="G46" s="48">
        <v>1</v>
      </c>
      <c r="H46" s="50">
        <f>G46/G70</f>
        <v>0.00015422578655151142</v>
      </c>
      <c r="I46" s="48">
        <v>0</v>
      </c>
      <c r="J46" s="53">
        <f>I46/I70</f>
        <v>0</v>
      </c>
      <c r="K46" s="48">
        <v>0</v>
      </c>
      <c r="L46" s="217">
        <f>K46/K70</f>
        <v>0</v>
      </c>
    </row>
    <row r="47" spans="2:12" ht="15" customHeight="1">
      <c r="B47" s="255" t="s">
        <v>402</v>
      </c>
      <c r="C47" s="48">
        <v>18</v>
      </c>
      <c r="D47" s="50">
        <f>C47/C70</f>
        <v>0.0013194546254214924</v>
      </c>
      <c r="E47" s="48">
        <v>0</v>
      </c>
      <c r="F47" s="53">
        <f>E47/E70</f>
        <v>0</v>
      </c>
      <c r="G47" s="48">
        <v>2</v>
      </c>
      <c r="H47" s="50">
        <f>G47/G70</f>
        <v>0.00030845157310302283</v>
      </c>
      <c r="I47" s="48">
        <v>0</v>
      </c>
      <c r="J47" s="53">
        <f>I47/I70</f>
        <v>0</v>
      </c>
      <c r="K47" s="48">
        <v>0</v>
      </c>
      <c r="L47" s="217">
        <f>K47/K70</f>
        <v>0</v>
      </c>
    </row>
    <row r="48" spans="2:12" ht="15" customHeight="1">
      <c r="B48" s="255" t="s">
        <v>403</v>
      </c>
      <c r="C48" s="48">
        <v>5</v>
      </c>
      <c r="D48" s="50">
        <f>C48/C70</f>
        <v>0.00036651517372819235</v>
      </c>
      <c r="E48" s="48">
        <v>0</v>
      </c>
      <c r="F48" s="53">
        <f>E48/E70</f>
        <v>0</v>
      </c>
      <c r="G48" s="48">
        <v>4</v>
      </c>
      <c r="H48" s="50">
        <f>G48/G70</f>
        <v>0.0006169031462060457</v>
      </c>
      <c r="I48" s="48">
        <v>0</v>
      </c>
      <c r="J48" s="53">
        <f>I48/I70</f>
        <v>0</v>
      </c>
      <c r="K48" s="48">
        <v>0</v>
      </c>
      <c r="L48" s="217">
        <f>K48/K70</f>
        <v>0</v>
      </c>
    </row>
    <row r="49" spans="2:12" ht="15" customHeight="1">
      <c r="B49" s="255" t="s">
        <v>404</v>
      </c>
      <c r="C49" s="48">
        <v>6</v>
      </c>
      <c r="D49" s="50">
        <f>C49/C70</f>
        <v>0.00043981820847383083</v>
      </c>
      <c r="E49" s="48">
        <v>0</v>
      </c>
      <c r="F49" s="53">
        <f>E49/E70</f>
        <v>0</v>
      </c>
      <c r="G49" s="48">
        <v>3</v>
      </c>
      <c r="H49" s="50">
        <f>G49/G70</f>
        <v>0.0004626773596545342</v>
      </c>
      <c r="I49" s="48">
        <v>0</v>
      </c>
      <c r="J49" s="53">
        <f>I49/I70</f>
        <v>0</v>
      </c>
      <c r="K49" s="48">
        <v>0</v>
      </c>
      <c r="L49" s="217">
        <f>K49/K70</f>
        <v>0</v>
      </c>
    </row>
    <row r="50" spans="2:12" ht="15" customHeight="1">
      <c r="B50" s="255" t="s">
        <v>405</v>
      </c>
      <c r="C50" s="48">
        <v>1</v>
      </c>
      <c r="D50" s="50">
        <f>C50/C70</f>
        <v>7.330303474563847E-05</v>
      </c>
      <c r="E50" s="48">
        <v>0</v>
      </c>
      <c r="F50" s="53">
        <f>E50/E70</f>
        <v>0</v>
      </c>
      <c r="G50" s="48">
        <v>2</v>
      </c>
      <c r="H50" s="50">
        <f>G50/G70</f>
        <v>0.00030845157310302283</v>
      </c>
      <c r="I50" s="48">
        <v>0</v>
      </c>
      <c r="J50" s="53">
        <f>I50/I70</f>
        <v>0</v>
      </c>
      <c r="K50" s="48">
        <v>0</v>
      </c>
      <c r="L50" s="217">
        <f>K50/K70</f>
        <v>0</v>
      </c>
    </row>
    <row r="51" spans="2:12" ht="15" customHeight="1">
      <c r="B51" s="255" t="s">
        <v>406</v>
      </c>
      <c r="C51" s="48">
        <v>2</v>
      </c>
      <c r="D51" s="50">
        <f>C51/C70</f>
        <v>0.00014660606949127694</v>
      </c>
      <c r="E51" s="48">
        <v>0</v>
      </c>
      <c r="F51" s="53">
        <f>E51/E70</f>
        <v>0</v>
      </c>
      <c r="G51" s="48">
        <v>12</v>
      </c>
      <c r="H51" s="50">
        <f>G51/G70</f>
        <v>0.001850709438618137</v>
      </c>
      <c r="I51" s="48">
        <v>0</v>
      </c>
      <c r="J51" s="53">
        <f>I51/I70</f>
        <v>0</v>
      </c>
      <c r="K51" s="48">
        <v>0</v>
      </c>
      <c r="L51" s="217">
        <f>K51/K70</f>
        <v>0</v>
      </c>
    </row>
    <row r="52" spans="2:12" ht="15" customHeight="1">
      <c r="B52" s="255" t="s">
        <v>407</v>
      </c>
      <c r="C52" s="48">
        <v>0</v>
      </c>
      <c r="D52" s="53">
        <f>C52/C70</f>
        <v>0</v>
      </c>
      <c r="E52" s="48">
        <v>0</v>
      </c>
      <c r="F52" s="53">
        <f>E52/E70</f>
        <v>0</v>
      </c>
      <c r="G52" s="48">
        <v>14</v>
      </c>
      <c r="H52" s="50">
        <f>G52/G70</f>
        <v>0.00215916101172116</v>
      </c>
      <c r="I52" s="48">
        <v>0</v>
      </c>
      <c r="J52" s="53">
        <f>I52/I70</f>
        <v>0</v>
      </c>
      <c r="K52" s="48">
        <v>0</v>
      </c>
      <c r="L52" s="217">
        <f>K52/K70</f>
        <v>0</v>
      </c>
    </row>
    <row r="53" spans="2:12" ht="15" customHeight="1">
      <c r="B53" s="255" t="s">
        <v>408</v>
      </c>
      <c r="C53" s="48">
        <v>1</v>
      </c>
      <c r="D53" s="50">
        <f>C53/C70</f>
        <v>7.330303474563847E-05</v>
      </c>
      <c r="E53" s="48">
        <v>0</v>
      </c>
      <c r="F53" s="53">
        <f>E53/E70</f>
        <v>0</v>
      </c>
      <c r="G53" s="48">
        <v>29</v>
      </c>
      <c r="H53" s="50">
        <f>G53/G70</f>
        <v>0.004472547809993831</v>
      </c>
      <c r="I53" s="48">
        <v>0</v>
      </c>
      <c r="J53" s="53">
        <f>I53/I70</f>
        <v>0</v>
      </c>
      <c r="K53" s="48">
        <v>0</v>
      </c>
      <c r="L53" s="217">
        <f>K53/K70</f>
        <v>0</v>
      </c>
    </row>
    <row r="54" spans="2:12" ht="15" customHeight="1">
      <c r="B54" s="255" t="s">
        <v>409</v>
      </c>
      <c r="C54" s="48">
        <v>4</v>
      </c>
      <c r="D54" s="50">
        <f>C54/C70</f>
        <v>0.00029321213898255387</v>
      </c>
      <c r="E54" s="48">
        <v>0</v>
      </c>
      <c r="F54" s="53">
        <f>E54/E70</f>
        <v>0</v>
      </c>
      <c r="G54" s="48">
        <v>37</v>
      </c>
      <c r="H54" s="50">
        <f>G54/G70</f>
        <v>0.005706354102405923</v>
      </c>
      <c r="I54" s="48">
        <v>0</v>
      </c>
      <c r="J54" s="53">
        <f>I54/I70</f>
        <v>0</v>
      </c>
      <c r="K54" s="48">
        <v>0</v>
      </c>
      <c r="L54" s="217">
        <f>K54/K70</f>
        <v>0</v>
      </c>
    </row>
    <row r="55" spans="2:12" ht="15" customHeight="1">
      <c r="B55" s="255" t="s">
        <v>410</v>
      </c>
      <c r="C55" s="48">
        <v>0</v>
      </c>
      <c r="D55" s="53">
        <f>C55/C70</f>
        <v>0</v>
      </c>
      <c r="E55" s="48">
        <v>0</v>
      </c>
      <c r="F55" s="53">
        <f>E55/E70</f>
        <v>0</v>
      </c>
      <c r="G55" s="48">
        <v>49</v>
      </c>
      <c r="H55" s="50">
        <f>G55/G70</f>
        <v>0.007557063541024059</v>
      </c>
      <c r="I55" s="48">
        <v>0</v>
      </c>
      <c r="J55" s="53">
        <f>I55/I70</f>
        <v>0</v>
      </c>
      <c r="K55" s="48">
        <v>0</v>
      </c>
      <c r="L55" s="217">
        <f>K55/K70</f>
        <v>0</v>
      </c>
    </row>
    <row r="56" spans="2:12" ht="15" customHeight="1">
      <c r="B56" s="255" t="s">
        <v>411</v>
      </c>
      <c r="C56" s="48">
        <v>0</v>
      </c>
      <c r="D56" s="53">
        <f>C56/C70</f>
        <v>0</v>
      </c>
      <c r="E56" s="48">
        <v>0</v>
      </c>
      <c r="F56" s="53">
        <f>E56/E70</f>
        <v>0</v>
      </c>
      <c r="G56" s="48">
        <v>54</v>
      </c>
      <c r="H56" s="50">
        <f>G56/G70</f>
        <v>0.008328192473781616</v>
      </c>
      <c r="I56" s="48">
        <v>0</v>
      </c>
      <c r="J56" s="53">
        <f>I56/I70</f>
        <v>0</v>
      </c>
      <c r="K56" s="48">
        <v>0</v>
      </c>
      <c r="L56" s="217">
        <f>K56/K70</f>
        <v>0</v>
      </c>
    </row>
    <row r="57" spans="2:12" ht="15" customHeight="1">
      <c r="B57" s="255" t="s">
        <v>412</v>
      </c>
      <c r="C57" s="48">
        <v>0</v>
      </c>
      <c r="D57" s="53">
        <f>C57/C70</f>
        <v>0</v>
      </c>
      <c r="E57" s="48">
        <v>0</v>
      </c>
      <c r="F57" s="53">
        <f>E57/E70</f>
        <v>0</v>
      </c>
      <c r="G57" s="48">
        <v>74</v>
      </c>
      <c r="H57" s="50">
        <f>G57/G70</f>
        <v>0.011412708204811845</v>
      </c>
      <c r="I57" s="48">
        <v>0</v>
      </c>
      <c r="J57" s="53">
        <f>I57/I70</f>
        <v>0</v>
      </c>
      <c r="K57" s="48">
        <v>0</v>
      </c>
      <c r="L57" s="217">
        <f>K57/K70</f>
        <v>0</v>
      </c>
    </row>
    <row r="58" spans="2:12" ht="15" customHeight="1">
      <c r="B58" s="255" t="s">
        <v>413</v>
      </c>
      <c r="C58" s="48">
        <v>0</v>
      </c>
      <c r="D58" s="53">
        <f>C58/C70</f>
        <v>0</v>
      </c>
      <c r="E58" s="48">
        <v>0</v>
      </c>
      <c r="F58" s="53">
        <f>E58/E70</f>
        <v>0</v>
      </c>
      <c r="G58" s="48">
        <v>88</v>
      </c>
      <c r="H58" s="50">
        <f>G58/G70</f>
        <v>0.013571869216533004</v>
      </c>
      <c r="I58" s="48">
        <v>0</v>
      </c>
      <c r="J58" s="53">
        <f>I58/I70</f>
        <v>0</v>
      </c>
      <c r="K58" s="48">
        <v>0</v>
      </c>
      <c r="L58" s="217">
        <f>K58/K70</f>
        <v>0</v>
      </c>
    </row>
    <row r="59" spans="2:12" ht="15" customHeight="1">
      <c r="B59" s="255" t="s">
        <v>414</v>
      </c>
      <c r="C59" s="48">
        <v>1</v>
      </c>
      <c r="D59" s="50">
        <f>C59/C70</f>
        <v>7.330303474563847E-05</v>
      </c>
      <c r="E59" s="48">
        <v>0</v>
      </c>
      <c r="F59" s="53">
        <f>E59/E70</f>
        <v>0</v>
      </c>
      <c r="G59" s="48">
        <v>89</v>
      </c>
      <c r="H59" s="50">
        <f>G59/G70</f>
        <v>0.013726095003084516</v>
      </c>
      <c r="I59" s="48">
        <v>0</v>
      </c>
      <c r="J59" s="53">
        <f>I59/I70</f>
        <v>0</v>
      </c>
      <c r="K59" s="48">
        <v>0</v>
      </c>
      <c r="L59" s="217">
        <f>K59/K70</f>
        <v>0</v>
      </c>
    </row>
    <row r="60" spans="2:12" ht="15" customHeight="1">
      <c r="B60" s="255" t="s">
        <v>415</v>
      </c>
      <c r="C60" s="48">
        <v>0</v>
      </c>
      <c r="D60" s="53">
        <f>C60/C70</f>
        <v>0</v>
      </c>
      <c r="E60" s="48">
        <v>0</v>
      </c>
      <c r="F60" s="53">
        <f>E60/E70</f>
        <v>0</v>
      </c>
      <c r="G60" s="48">
        <v>111</v>
      </c>
      <c r="H60" s="50">
        <f>G60/G70</f>
        <v>0.017119062307217766</v>
      </c>
      <c r="I60" s="48">
        <v>0</v>
      </c>
      <c r="J60" s="53">
        <f>I60/I70</f>
        <v>0</v>
      </c>
      <c r="K60" s="48">
        <v>0</v>
      </c>
      <c r="L60" s="217">
        <f>K60/K70</f>
        <v>0</v>
      </c>
    </row>
    <row r="61" spans="2:12" ht="15" customHeight="1">
      <c r="B61" s="255" t="s">
        <v>416</v>
      </c>
      <c r="C61" s="48">
        <v>0</v>
      </c>
      <c r="D61" s="53">
        <f>C61/C70</f>
        <v>0</v>
      </c>
      <c r="E61" s="48">
        <v>0</v>
      </c>
      <c r="F61" s="53">
        <f>E61/E70</f>
        <v>0</v>
      </c>
      <c r="G61" s="48">
        <v>88</v>
      </c>
      <c r="H61" s="50">
        <f>G61/G70</f>
        <v>0.013571869216533004</v>
      </c>
      <c r="I61" s="48">
        <v>0</v>
      </c>
      <c r="J61" s="53">
        <f>I61/I70</f>
        <v>0</v>
      </c>
      <c r="K61" s="48">
        <v>0</v>
      </c>
      <c r="L61" s="217">
        <f>K61/K70</f>
        <v>0</v>
      </c>
    </row>
    <row r="62" spans="2:12" ht="15" customHeight="1">
      <c r="B62" s="255" t="s">
        <v>417</v>
      </c>
      <c r="C62" s="48">
        <v>0</v>
      </c>
      <c r="D62" s="53">
        <f>C62/C70</f>
        <v>0</v>
      </c>
      <c r="E62" s="48">
        <v>0</v>
      </c>
      <c r="F62" s="53">
        <f>E62/E70</f>
        <v>0</v>
      </c>
      <c r="G62" s="48">
        <v>77</v>
      </c>
      <c r="H62" s="50">
        <f>G62/G70</f>
        <v>0.011875385564466379</v>
      </c>
      <c r="I62" s="48">
        <v>0</v>
      </c>
      <c r="J62" s="53">
        <f>I62/I70</f>
        <v>0</v>
      </c>
      <c r="K62" s="48">
        <v>0</v>
      </c>
      <c r="L62" s="217">
        <f>K62/K70</f>
        <v>0</v>
      </c>
    </row>
    <row r="63" spans="2:12" ht="15" customHeight="1">
      <c r="B63" s="255" t="s">
        <v>418</v>
      </c>
      <c r="C63" s="48">
        <v>0</v>
      </c>
      <c r="D63" s="53">
        <f>C63/C70</f>
        <v>0</v>
      </c>
      <c r="E63" s="48">
        <v>0</v>
      </c>
      <c r="F63" s="53">
        <f>E63/E70</f>
        <v>0</v>
      </c>
      <c r="G63" s="48">
        <v>63</v>
      </c>
      <c r="H63" s="50">
        <f>G63/G70</f>
        <v>0.009716224552745218</v>
      </c>
      <c r="I63" s="48">
        <v>0</v>
      </c>
      <c r="J63" s="53">
        <f>I63/I70</f>
        <v>0</v>
      </c>
      <c r="K63" s="48">
        <v>0</v>
      </c>
      <c r="L63" s="217">
        <f>K63/K70</f>
        <v>0</v>
      </c>
    </row>
    <row r="64" spans="2:12" ht="15" customHeight="1">
      <c r="B64" s="255" t="s">
        <v>419</v>
      </c>
      <c r="C64" s="48">
        <v>0</v>
      </c>
      <c r="D64" s="53">
        <f>C64/C70</f>
        <v>0</v>
      </c>
      <c r="E64" s="48">
        <v>0</v>
      </c>
      <c r="F64" s="53">
        <f>E64/E70</f>
        <v>0</v>
      </c>
      <c r="G64" s="48">
        <v>42</v>
      </c>
      <c r="H64" s="50">
        <f>G64/G70</f>
        <v>0.006477483035163479</v>
      </c>
      <c r="I64" s="48">
        <v>0</v>
      </c>
      <c r="J64" s="53">
        <f>I64/I70</f>
        <v>0</v>
      </c>
      <c r="K64" s="48">
        <v>0</v>
      </c>
      <c r="L64" s="217">
        <f>K64/K70</f>
        <v>0</v>
      </c>
    </row>
    <row r="65" spans="2:12" ht="15" customHeight="1">
      <c r="B65" s="255" t="s">
        <v>420</v>
      </c>
      <c r="C65" s="48">
        <v>0</v>
      </c>
      <c r="D65" s="53">
        <f>C65/C70</f>
        <v>0</v>
      </c>
      <c r="E65" s="48">
        <v>0</v>
      </c>
      <c r="F65" s="53">
        <f>E65/E70</f>
        <v>0</v>
      </c>
      <c r="G65" s="48">
        <v>451</v>
      </c>
      <c r="H65" s="50">
        <f>G65/G70</f>
        <v>0.06955582973473165</v>
      </c>
      <c r="I65" s="48">
        <v>0</v>
      </c>
      <c r="J65" s="53">
        <f>I65/I70</f>
        <v>0</v>
      </c>
      <c r="K65" s="48">
        <v>0</v>
      </c>
      <c r="L65" s="217">
        <f>K65/K70</f>
        <v>0</v>
      </c>
    </row>
    <row r="66" spans="2:12" ht="15" customHeight="1">
      <c r="B66" s="255" t="s">
        <v>421</v>
      </c>
      <c r="C66" s="48">
        <v>0</v>
      </c>
      <c r="D66" s="53">
        <f>C66/C70</f>
        <v>0</v>
      </c>
      <c r="E66" s="48">
        <v>1</v>
      </c>
      <c r="F66" s="50">
        <f>E66/E70</f>
        <v>0.07692307692307693</v>
      </c>
      <c r="G66" s="48">
        <v>275</v>
      </c>
      <c r="H66" s="50">
        <f>G66/G70</f>
        <v>0.042412091301665636</v>
      </c>
      <c r="I66" s="48">
        <v>0</v>
      </c>
      <c r="J66" s="53">
        <f>I66/I70</f>
        <v>0</v>
      </c>
      <c r="K66" s="48">
        <v>0</v>
      </c>
      <c r="L66" s="217">
        <f>K66/K70</f>
        <v>0</v>
      </c>
    </row>
    <row r="67" spans="2:12" ht="15" customHeight="1">
      <c r="B67" s="255" t="s">
        <v>422</v>
      </c>
      <c r="C67" s="48">
        <v>0</v>
      </c>
      <c r="D67" s="53">
        <f>C67/C70</f>
        <v>0</v>
      </c>
      <c r="E67" s="48">
        <v>0</v>
      </c>
      <c r="F67" s="53">
        <f>E67/E70</f>
        <v>0</v>
      </c>
      <c r="G67" s="48">
        <v>57</v>
      </c>
      <c r="H67" s="50">
        <f>G67/G70</f>
        <v>0.00879086983343615</v>
      </c>
      <c r="I67" s="48">
        <v>0</v>
      </c>
      <c r="J67" s="53">
        <f>I67/I70</f>
        <v>0</v>
      </c>
      <c r="K67" s="48">
        <v>0</v>
      </c>
      <c r="L67" s="217">
        <f>K67/K70</f>
        <v>0</v>
      </c>
    </row>
    <row r="68" spans="2:12" ht="15" customHeight="1">
      <c r="B68" s="255" t="s">
        <v>423</v>
      </c>
      <c r="C68" s="48">
        <v>0</v>
      </c>
      <c r="D68" s="53">
        <f>C68/C70</f>
        <v>0</v>
      </c>
      <c r="E68" s="48">
        <v>0</v>
      </c>
      <c r="F68" s="53">
        <f>E68/E70</f>
        <v>0</v>
      </c>
      <c r="G68" s="48">
        <v>131</v>
      </c>
      <c r="H68" s="50">
        <f>G68/G70</f>
        <v>0.020203578038247995</v>
      </c>
      <c r="I68" s="48">
        <v>0</v>
      </c>
      <c r="J68" s="53">
        <f>I68/I70</f>
        <v>0</v>
      </c>
      <c r="K68" s="48">
        <v>0</v>
      </c>
      <c r="L68" s="217">
        <f>K68/K70</f>
        <v>0</v>
      </c>
    </row>
    <row r="69" spans="2:12" ht="15" customHeight="1">
      <c r="B69" s="255" t="s">
        <v>424</v>
      </c>
      <c r="C69" s="48">
        <v>0</v>
      </c>
      <c r="D69" s="53">
        <f>C69/C70</f>
        <v>0</v>
      </c>
      <c r="E69" s="48">
        <v>1</v>
      </c>
      <c r="F69" s="50">
        <f>E69/E70</f>
        <v>0.07692307692307693</v>
      </c>
      <c r="G69" s="48">
        <v>79</v>
      </c>
      <c r="H69" s="50">
        <f>G69/G70</f>
        <v>0.012183837137569401</v>
      </c>
      <c r="I69" s="48">
        <v>0</v>
      </c>
      <c r="J69" s="53">
        <f>I69/I70</f>
        <v>0</v>
      </c>
      <c r="K69" s="48">
        <v>0</v>
      </c>
      <c r="L69" s="217">
        <f>K69/K70</f>
        <v>0</v>
      </c>
    </row>
    <row r="70" spans="2:12" ht="24.75" customHeight="1" thickBot="1">
      <c r="B70" s="110" t="s">
        <v>550</v>
      </c>
      <c r="C70" s="111">
        <f aca="true" t="shared" si="0" ref="C70:L70">SUM(C40:C69)</f>
        <v>13642</v>
      </c>
      <c r="D70" s="130">
        <f t="shared" si="0"/>
        <v>1</v>
      </c>
      <c r="E70" s="111">
        <f t="shared" si="0"/>
        <v>13</v>
      </c>
      <c r="F70" s="130">
        <f t="shared" si="0"/>
        <v>1</v>
      </c>
      <c r="G70" s="111">
        <f t="shared" si="0"/>
        <v>6484</v>
      </c>
      <c r="H70" s="130">
        <f t="shared" si="0"/>
        <v>1</v>
      </c>
      <c r="I70" s="111">
        <f t="shared" si="0"/>
        <v>587</v>
      </c>
      <c r="J70" s="130">
        <f t="shared" si="0"/>
        <v>1</v>
      </c>
      <c r="K70" s="111">
        <f t="shared" si="0"/>
        <v>5874</v>
      </c>
      <c r="L70" s="131">
        <f t="shared" si="0"/>
        <v>1</v>
      </c>
    </row>
  </sheetData>
  <sheetProtection/>
  <mergeCells count="14">
    <mergeCell ref="B38:B39"/>
    <mergeCell ref="K38:L38"/>
    <mergeCell ref="G38:H38"/>
    <mergeCell ref="I38:J38"/>
    <mergeCell ref="C38:D38"/>
    <mergeCell ref="E38:F38"/>
    <mergeCell ref="B6:B7"/>
    <mergeCell ref="C6:H6"/>
    <mergeCell ref="C7:E7"/>
    <mergeCell ref="C8:E15"/>
    <mergeCell ref="C16:E16"/>
    <mergeCell ref="F7:H7"/>
    <mergeCell ref="F8:H15"/>
    <mergeCell ref="F16:H16"/>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Q55"/>
  <sheetViews>
    <sheetView zoomScale="85" zoomScaleNormal="85" zoomScalePageLayoutView="0" workbookViewId="0" topLeftCell="A1">
      <pane ySplit="1" topLeftCell="A2" activePane="bottomLeft" state="frozen"/>
      <selection pane="topLeft" activeCell="A1" sqref="A1"/>
      <selection pane="bottomLeft" activeCell="F3" sqref="F3"/>
    </sheetView>
  </sheetViews>
  <sheetFormatPr defaultColWidth="9.140625" defaultRowHeight="12.75"/>
  <cols>
    <col min="1" max="1" width="14.57421875" style="0" customWidth="1"/>
    <col min="2" max="8" width="18.7109375" style="0" customWidth="1"/>
    <col min="9" max="16" width="12.7109375" style="0" customWidth="1"/>
    <col min="17" max="20" width="10.7109375" style="0" customWidth="1"/>
    <col min="21" max="21" width="12.421875" style="0" customWidth="1"/>
    <col min="22" max="22" width="10.7109375" style="0" customWidth="1"/>
    <col min="23" max="24" width="11.421875" style="0" customWidth="1"/>
    <col min="25" max="25" width="12.00390625" style="0" customWidth="1"/>
    <col min="26" max="16384" width="11.421875" style="0" customWidth="1"/>
  </cols>
  <sheetData>
    <row r="1" ht="12.75">
      <c r="A1" s="6" t="s">
        <v>376</v>
      </c>
    </row>
    <row r="2" ht="12.75">
      <c r="A2" s="1"/>
    </row>
    <row r="3" spans="1:8" s="38" customFormat="1" ht="15.75">
      <c r="A3" s="39" t="s">
        <v>2</v>
      </c>
      <c r="B3" s="37" t="s">
        <v>425</v>
      </c>
      <c r="C3" s="37"/>
      <c r="D3" s="37"/>
      <c r="E3" s="37"/>
      <c r="F3" s="37"/>
      <c r="G3" s="37"/>
      <c r="H3" s="37"/>
    </row>
    <row r="4" ht="12.75">
      <c r="A4" s="2"/>
    </row>
    <row r="5" spans="2:12" s="26" customFormat="1" ht="96.75" customHeight="1" thickBot="1">
      <c r="B5" s="639" t="s">
        <v>749</v>
      </c>
      <c r="C5" s="639"/>
      <c r="D5" s="639"/>
      <c r="E5" s="639"/>
      <c r="F5" s="639"/>
      <c r="G5" s="639"/>
      <c r="H5" s="639"/>
      <c r="I5" s="82"/>
      <c r="J5" s="82"/>
      <c r="K5" s="82"/>
      <c r="L5" s="82"/>
    </row>
    <row r="6" spans="2:12" ht="30" customHeight="1">
      <c r="B6" s="331" t="s">
        <v>636</v>
      </c>
      <c r="C6" s="640"/>
      <c r="D6" s="640"/>
      <c r="E6" s="640"/>
      <c r="F6" s="640"/>
      <c r="G6" s="640"/>
      <c r="H6" s="641"/>
      <c r="I6" s="364" t="s">
        <v>594</v>
      </c>
      <c r="J6" s="328"/>
      <c r="K6" s="328"/>
      <c r="L6" s="365"/>
    </row>
    <row r="7" spans="2:14" ht="30" customHeight="1">
      <c r="B7" s="642"/>
      <c r="C7" s="477"/>
      <c r="D7" s="477"/>
      <c r="E7" s="477"/>
      <c r="F7" s="477"/>
      <c r="G7" s="477"/>
      <c r="H7" s="478"/>
      <c r="I7" s="335" t="s">
        <v>559</v>
      </c>
      <c r="J7" s="322"/>
      <c r="K7" s="335" t="s">
        <v>48</v>
      </c>
      <c r="L7" s="323"/>
      <c r="N7" s="271"/>
    </row>
    <row r="8" spans="2:17" ht="19.5" customHeight="1">
      <c r="B8" s="637" t="s">
        <v>318</v>
      </c>
      <c r="C8" s="638"/>
      <c r="D8" s="638"/>
      <c r="E8" s="638"/>
      <c r="F8" s="638"/>
      <c r="G8" s="638"/>
      <c r="H8" s="581"/>
      <c r="I8" s="370" t="s">
        <v>243</v>
      </c>
      <c r="J8" s="376"/>
      <c r="K8" s="370" t="s">
        <v>659</v>
      </c>
      <c r="L8" s="372"/>
      <c r="M8" s="51"/>
      <c r="N8" s="269"/>
      <c r="O8" s="273"/>
      <c r="P8" s="269"/>
      <c r="Q8">
        <f>CONCATENATE(N8,O8,P8)</f>
      </c>
    </row>
    <row r="9" spans="2:17" ht="19.5" customHeight="1">
      <c r="B9" s="637" t="s">
        <v>319</v>
      </c>
      <c r="C9" s="638"/>
      <c r="D9" s="638"/>
      <c r="E9" s="638"/>
      <c r="F9" s="638"/>
      <c r="G9" s="638"/>
      <c r="H9" s="581"/>
      <c r="I9" s="505"/>
      <c r="J9" s="507"/>
      <c r="K9" s="508"/>
      <c r="L9" s="421"/>
      <c r="M9" s="51"/>
      <c r="N9" s="269"/>
      <c r="O9" s="273"/>
      <c r="P9" s="269"/>
      <c r="Q9">
        <f aca="true" t="shared" si="0" ref="Q9:Q28">CONCATENATE(N9,O9,P9)</f>
      </c>
    </row>
    <row r="10" spans="2:17" ht="19.5" customHeight="1">
      <c r="B10" s="637" t="s">
        <v>320</v>
      </c>
      <c r="C10" s="638"/>
      <c r="D10" s="638"/>
      <c r="E10" s="638"/>
      <c r="F10" s="638"/>
      <c r="G10" s="638"/>
      <c r="H10" s="581"/>
      <c r="I10" s="505"/>
      <c r="J10" s="507"/>
      <c r="K10" s="508"/>
      <c r="L10" s="421"/>
      <c r="N10" s="269"/>
      <c r="O10" s="273"/>
      <c r="P10" s="269"/>
      <c r="Q10">
        <f t="shared" si="0"/>
      </c>
    </row>
    <row r="11" spans="2:17" ht="19.5" customHeight="1">
      <c r="B11" s="637" t="s">
        <v>321</v>
      </c>
      <c r="C11" s="638"/>
      <c r="D11" s="638"/>
      <c r="E11" s="638"/>
      <c r="F11" s="638"/>
      <c r="G11" s="638"/>
      <c r="H11" s="581"/>
      <c r="I11" s="505"/>
      <c r="J11" s="507"/>
      <c r="K11" s="508"/>
      <c r="L11" s="421"/>
      <c r="N11" s="269"/>
      <c r="O11" s="273"/>
      <c r="P11" s="269"/>
      <c r="Q11">
        <f t="shared" si="0"/>
      </c>
    </row>
    <row r="12" spans="2:17" ht="19.5" customHeight="1">
      <c r="B12" s="637" t="s">
        <v>322</v>
      </c>
      <c r="C12" s="638"/>
      <c r="D12" s="638"/>
      <c r="E12" s="638"/>
      <c r="F12" s="638"/>
      <c r="G12" s="638"/>
      <c r="H12" s="581"/>
      <c r="I12" s="505"/>
      <c r="J12" s="507"/>
      <c r="K12" s="508"/>
      <c r="L12" s="421"/>
      <c r="N12" s="269"/>
      <c r="O12" s="273"/>
      <c r="P12" s="269"/>
      <c r="Q12">
        <f t="shared" si="0"/>
      </c>
    </row>
    <row r="13" spans="2:17" ht="19.5" customHeight="1">
      <c r="B13" s="637" t="s">
        <v>323</v>
      </c>
      <c r="C13" s="638"/>
      <c r="D13" s="638"/>
      <c r="E13" s="638"/>
      <c r="F13" s="638"/>
      <c r="G13" s="638"/>
      <c r="H13" s="581"/>
      <c r="I13" s="505"/>
      <c r="J13" s="507"/>
      <c r="K13" s="508"/>
      <c r="L13" s="421"/>
      <c r="N13" s="269"/>
      <c r="O13" s="273"/>
      <c r="P13" s="269"/>
      <c r="Q13">
        <f t="shared" si="0"/>
      </c>
    </row>
    <row r="14" spans="2:17" ht="19.5" customHeight="1">
      <c r="B14" s="637" t="s">
        <v>324</v>
      </c>
      <c r="C14" s="638"/>
      <c r="D14" s="638"/>
      <c r="E14" s="638"/>
      <c r="F14" s="638"/>
      <c r="G14" s="638"/>
      <c r="H14" s="581"/>
      <c r="I14" s="505"/>
      <c r="J14" s="507"/>
      <c r="K14" s="508"/>
      <c r="L14" s="421"/>
      <c r="N14" s="269"/>
      <c r="O14" s="273"/>
      <c r="P14" s="269"/>
      <c r="Q14">
        <f t="shared" si="0"/>
      </c>
    </row>
    <row r="15" spans="2:17" ht="19.5" customHeight="1">
      <c r="B15" s="637" t="s">
        <v>325</v>
      </c>
      <c r="C15" s="638"/>
      <c r="D15" s="638"/>
      <c r="E15" s="638"/>
      <c r="F15" s="638"/>
      <c r="G15" s="638"/>
      <c r="H15" s="581"/>
      <c r="I15" s="505"/>
      <c r="J15" s="507"/>
      <c r="K15" s="508"/>
      <c r="L15" s="421"/>
      <c r="N15" s="269"/>
      <c r="O15" s="273"/>
      <c r="P15" s="269"/>
      <c r="Q15">
        <f t="shared" si="0"/>
      </c>
    </row>
    <row r="16" spans="2:17" ht="19.5" customHeight="1">
      <c r="B16" s="637" t="s">
        <v>326</v>
      </c>
      <c r="C16" s="638"/>
      <c r="D16" s="638"/>
      <c r="E16" s="638"/>
      <c r="F16" s="638"/>
      <c r="G16" s="638"/>
      <c r="H16" s="581"/>
      <c r="I16" s="505"/>
      <c r="J16" s="507"/>
      <c r="K16" s="508"/>
      <c r="L16" s="421"/>
      <c r="N16" s="269"/>
      <c r="O16" s="273"/>
      <c r="P16" s="269"/>
      <c r="Q16">
        <f t="shared" si="0"/>
      </c>
    </row>
    <row r="17" spans="2:17" ht="19.5" customHeight="1">
      <c r="B17" s="637" t="s">
        <v>327</v>
      </c>
      <c r="C17" s="638"/>
      <c r="D17" s="638"/>
      <c r="E17" s="638"/>
      <c r="F17" s="638"/>
      <c r="G17" s="638"/>
      <c r="H17" s="581"/>
      <c r="I17" s="505"/>
      <c r="J17" s="507"/>
      <c r="K17" s="508"/>
      <c r="L17" s="421"/>
      <c r="N17" s="269"/>
      <c r="O17" s="273"/>
      <c r="P17" s="269"/>
      <c r="Q17">
        <f t="shared" si="0"/>
      </c>
    </row>
    <row r="18" spans="2:17" ht="19.5" customHeight="1">
      <c r="B18" s="637" t="s">
        <v>328</v>
      </c>
      <c r="C18" s="638"/>
      <c r="D18" s="638"/>
      <c r="E18" s="638"/>
      <c r="F18" s="638"/>
      <c r="G18" s="638"/>
      <c r="H18" s="581"/>
      <c r="I18" s="505"/>
      <c r="J18" s="507"/>
      <c r="K18" s="508"/>
      <c r="L18" s="421"/>
      <c r="N18" s="269"/>
      <c r="O18" s="273"/>
      <c r="P18" s="269"/>
      <c r="Q18">
        <f t="shared" si="0"/>
      </c>
    </row>
    <row r="19" spans="2:17" ht="19.5" customHeight="1">
      <c r="B19" s="637" t="s">
        <v>329</v>
      </c>
      <c r="C19" s="638"/>
      <c r="D19" s="638"/>
      <c r="E19" s="638"/>
      <c r="F19" s="638"/>
      <c r="G19" s="638"/>
      <c r="H19" s="581"/>
      <c r="I19" s="505"/>
      <c r="J19" s="507"/>
      <c r="K19" s="508"/>
      <c r="L19" s="421"/>
      <c r="N19" s="269"/>
      <c r="O19" s="273"/>
      <c r="P19" s="269"/>
      <c r="Q19">
        <f t="shared" si="0"/>
      </c>
    </row>
    <row r="20" spans="2:17" ht="19.5" customHeight="1">
      <c r="B20" s="637" t="s">
        <v>330</v>
      </c>
      <c r="C20" s="638"/>
      <c r="D20" s="638"/>
      <c r="E20" s="638"/>
      <c r="F20" s="638"/>
      <c r="G20" s="638"/>
      <c r="H20" s="581"/>
      <c r="I20" s="505"/>
      <c r="J20" s="507"/>
      <c r="K20" s="508"/>
      <c r="L20" s="421"/>
      <c r="N20" s="269"/>
      <c r="O20" s="273"/>
      <c r="P20" s="269"/>
      <c r="Q20">
        <f t="shared" si="0"/>
      </c>
    </row>
    <row r="21" spans="2:17" ht="19.5" customHeight="1">
      <c r="B21" s="637" t="s">
        <v>331</v>
      </c>
      <c r="C21" s="638"/>
      <c r="D21" s="638"/>
      <c r="E21" s="638"/>
      <c r="F21" s="638"/>
      <c r="G21" s="638"/>
      <c r="H21" s="581"/>
      <c r="I21" s="505"/>
      <c r="J21" s="507"/>
      <c r="K21" s="508"/>
      <c r="L21" s="421"/>
      <c r="N21" s="269"/>
      <c r="O21" s="273"/>
      <c r="P21" s="269"/>
      <c r="Q21">
        <f t="shared" si="0"/>
      </c>
    </row>
    <row r="22" spans="2:17" ht="19.5" customHeight="1">
      <c r="B22" s="637" t="s">
        <v>332</v>
      </c>
      <c r="C22" s="638"/>
      <c r="D22" s="638"/>
      <c r="E22" s="638"/>
      <c r="F22" s="638"/>
      <c r="G22" s="638"/>
      <c r="H22" s="581"/>
      <c r="I22" s="505"/>
      <c r="J22" s="507"/>
      <c r="K22" s="508"/>
      <c r="L22" s="421"/>
      <c r="N22" s="269"/>
      <c r="O22" s="273"/>
      <c r="P22" s="269"/>
      <c r="Q22">
        <f t="shared" si="0"/>
      </c>
    </row>
    <row r="23" spans="2:17" ht="19.5" customHeight="1">
      <c r="B23" s="637" t="s">
        <v>333</v>
      </c>
      <c r="C23" s="638"/>
      <c r="D23" s="638"/>
      <c r="E23" s="638"/>
      <c r="F23" s="638"/>
      <c r="G23" s="638"/>
      <c r="H23" s="581"/>
      <c r="I23" s="505"/>
      <c r="J23" s="507"/>
      <c r="K23" s="508"/>
      <c r="L23" s="421"/>
      <c r="N23" s="269"/>
      <c r="O23" s="273"/>
      <c r="P23" s="269"/>
      <c r="Q23">
        <f t="shared" si="0"/>
      </c>
    </row>
    <row r="24" spans="2:17" ht="19.5" customHeight="1">
      <c r="B24" s="637" t="s">
        <v>334</v>
      </c>
      <c r="C24" s="638"/>
      <c r="D24" s="638"/>
      <c r="E24" s="638"/>
      <c r="F24" s="638"/>
      <c r="G24" s="638"/>
      <c r="H24" s="581"/>
      <c r="I24" s="505"/>
      <c r="J24" s="507"/>
      <c r="K24" s="508"/>
      <c r="L24" s="421"/>
      <c r="N24" s="269"/>
      <c r="O24" s="273"/>
      <c r="P24" s="269"/>
      <c r="Q24">
        <f t="shared" si="0"/>
      </c>
    </row>
    <row r="25" spans="2:17" ht="19.5" customHeight="1">
      <c r="B25" s="637" t="s">
        <v>335</v>
      </c>
      <c r="C25" s="638"/>
      <c r="D25" s="638"/>
      <c r="E25" s="638"/>
      <c r="F25" s="638"/>
      <c r="G25" s="638"/>
      <c r="H25" s="581"/>
      <c r="I25" s="505"/>
      <c r="J25" s="507"/>
      <c r="K25" s="508"/>
      <c r="L25" s="421"/>
      <c r="N25" s="269"/>
      <c r="O25" s="273"/>
      <c r="P25" s="269"/>
      <c r="Q25">
        <f t="shared" si="0"/>
      </c>
    </row>
    <row r="26" spans="2:17" ht="19.5" customHeight="1">
      <c r="B26" s="637" t="s">
        <v>336</v>
      </c>
      <c r="C26" s="638"/>
      <c r="D26" s="638"/>
      <c r="E26" s="638"/>
      <c r="F26" s="638"/>
      <c r="G26" s="638"/>
      <c r="H26" s="581"/>
      <c r="I26" s="505"/>
      <c r="J26" s="507"/>
      <c r="K26" s="508"/>
      <c r="L26" s="421"/>
      <c r="N26" s="269"/>
      <c r="O26" s="273"/>
      <c r="P26" s="269"/>
      <c r="Q26">
        <f t="shared" si="0"/>
      </c>
    </row>
    <row r="27" spans="2:17" ht="30.75" customHeight="1">
      <c r="B27" s="637" t="s">
        <v>337</v>
      </c>
      <c r="C27" s="638"/>
      <c r="D27" s="638"/>
      <c r="E27" s="638"/>
      <c r="F27" s="638"/>
      <c r="G27" s="638"/>
      <c r="H27" s="581"/>
      <c r="I27" s="505"/>
      <c r="J27" s="507"/>
      <c r="K27" s="508"/>
      <c r="L27" s="421"/>
      <c r="N27" s="272"/>
      <c r="O27" s="273"/>
      <c r="P27" s="270"/>
      <c r="Q27">
        <f t="shared" si="0"/>
      </c>
    </row>
    <row r="28" spans="2:17" ht="19.5" customHeight="1">
      <c r="B28" s="637" t="s">
        <v>338</v>
      </c>
      <c r="C28" s="638"/>
      <c r="D28" s="638"/>
      <c r="E28" s="638"/>
      <c r="F28" s="638"/>
      <c r="G28" s="638"/>
      <c r="H28" s="581"/>
      <c r="I28" s="377"/>
      <c r="J28" s="379"/>
      <c r="K28" s="373"/>
      <c r="L28" s="375"/>
      <c r="N28" s="269"/>
      <c r="O28" s="273"/>
      <c r="P28" s="269"/>
      <c r="Q28">
        <f t="shared" si="0"/>
      </c>
    </row>
    <row r="29" spans="2:16" ht="30" customHeight="1" thickBot="1">
      <c r="B29" s="308" t="s">
        <v>550</v>
      </c>
      <c r="C29" s="309"/>
      <c r="D29" s="309"/>
      <c r="E29" s="309"/>
      <c r="F29" s="309"/>
      <c r="G29" s="309"/>
      <c r="H29" s="390"/>
      <c r="I29" s="317" t="s">
        <v>514</v>
      </c>
      <c r="J29" s="319"/>
      <c r="K29" s="575">
        <v>100</v>
      </c>
      <c r="L29" s="325"/>
      <c r="P29" s="271"/>
    </row>
    <row r="30" spans="14:17" ht="12.75">
      <c r="N30" s="26"/>
      <c r="O30" s="26"/>
      <c r="P30" s="66"/>
      <c r="Q30" s="26"/>
    </row>
    <row r="31" spans="2:16" s="26" customFormat="1" ht="15" customHeight="1">
      <c r="B31" s="44" t="s">
        <v>780</v>
      </c>
      <c r="C31" s="44"/>
      <c r="D31" s="44"/>
      <c r="E31" s="44"/>
      <c r="F31" s="44"/>
      <c r="G31" s="44"/>
      <c r="H31" s="44"/>
      <c r="P31" s="66"/>
    </row>
    <row r="32" s="26" customFormat="1" ht="15" customHeight="1">
      <c r="P32" s="66"/>
    </row>
    <row r="33" spans="2:16" s="26" customFormat="1" ht="15" customHeight="1">
      <c r="B33" s="26" t="s">
        <v>70</v>
      </c>
      <c r="D33" s="26" t="s">
        <v>200</v>
      </c>
      <c r="P33" s="66"/>
    </row>
    <row r="34" spans="2:16" s="26" customFormat="1" ht="15" customHeight="1">
      <c r="B34" s="57" t="s">
        <v>68</v>
      </c>
      <c r="C34" s="57"/>
      <c r="D34" s="57" t="s">
        <v>207</v>
      </c>
      <c r="E34" s="57"/>
      <c r="F34" s="57"/>
      <c r="G34" s="57"/>
      <c r="P34" s="66"/>
    </row>
    <row r="35" spans="2:16" s="26" customFormat="1" ht="15" customHeight="1">
      <c r="B35" s="57" t="s">
        <v>94</v>
      </c>
      <c r="C35" s="57"/>
      <c r="D35" s="57" t="s">
        <v>210</v>
      </c>
      <c r="E35" s="57"/>
      <c r="F35" s="57"/>
      <c r="G35" s="57"/>
      <c r="P35" s="66"/>
    </row>
    <row r="36" spans="2:16" s="26" customFormat="1" ht="15" customHeight="1">
      <c r="B36" s="57" t="s">
        <v>93</v>
      </c>
      <c r="C36" s="57"/>
      <c r="D36" s="57" t="s">
        <v>817</v>
      </c>
      <c r="E36" s="57"/>
      <c r="F36" s="57"/>
      <c r="G36" s="57"/>
      <c r="P36" s="66"/>
    </row>
    <row r="37" spans="2:16" s="26" customFormat="1" ht="15" customHeight="1">
      <c r="B37" s="57" t="s">
        <v>92</v>
      </c>
      <c r="C37" s="57"/>
      <c r="D37" s="57" t="s">
        <v>208</v>
      </c>
      <c r="E37" s="57"/>
      <c r="F37" s="57"/>
      <c r="G37" s="57"/>
      <c r="P37" s="66"/>
    </row>
    <row r="38" spans="2:16" s="26" customFormat="1" ht="15" customHeight="1">
      <c r="B38" s="57" t="s">
        <v>815</v>
      </c>
      <c r="C38" s="57"/>
      <c r="D38" s="57" t="s">
        <v>209</v>
      </c>
      <c r="E38" s="57"/>
      <c r="F38" s="57"/>
      <c r="G38" s="57"/>
      <c r="P38" s="66"/>
    </row>
    <row r="39" spans="2:8" s="26" customFormat="1" ht="15" customHeight="1">
      <c r="B39" s="57"/>
      <c r="C39" s="57"/>
      <c r="D39" s="57"/>
      <c r="E39" s="57"/>
      <c r="F39" s="57"/>
      <c r="G39" s="57"/>
      <c r="H39" s="57"/>
    </row>
    <row r="40" spans="2:17" s="26" customFormat="1" ht="15" customHeight="1">
      <c r="B40" s="44" t="s">
        <v>595</v>
      </c>
      <c r="C40" s="44"/>
      <c r="N40"/>
      <c r="O40"/>
      <c r="P40"/>
      <c r="Q40"/>
    </row>
    <row r="41" spans="2:8" ht="13.5" thickBot="1">
      <c r="B41" s="58"/>
      <c r="C41" s="58"/>
      <c r="D41" s="58"/>
      <c r="E41" s="58"/>
      <c r="F41" s="58"/>
      <c r="G41" s="58"/>
      <c r="H41" s="58"/>
    </row>
    <row r="42" spans="2:12" ht="39.75" customHeight="1">
      <c r="B42" s="424" t="s">
        <v>636</v>
      </c>
      <c r="C42" s="341" t="s">
        <v>552</v>
      </c>
      <c r="D42" s="341"/>
      <c r="E42" s="341" t="s">
        <v>583</v>
      </c>
      <c r="F42" s="341"/>
      <c r="G42" s="341" t="s">
        <v>553</v>
      </c>
      <c r="H42" s="341"/>
      <c r="I42" s="341" t="s">
        <v>557</v>
      </c>
      <c r="J42" s="341"/>
      <c r="K42" s="341" t="s">
        <v>554</v>
      </c>
      <c r="L42" s="342"/>
    </row>
    <row r="43" spans="2:12" ht="24.75" customHeight="1">
      <c r="B43" s="569"/>
      <c r="C43" s="43" t="s">
        <v>559</v>
      </c>
      <c r="D43" s="43" t="s">
        <v>69</v>
      </c>
      <c r="E43" s="43" t="s">
        <v>559</v>
      </c>
      <c r="F43" s="43" t="s">
        <v>69</v>
      </c>
      <c r="G43" s="43" t="s">
        <v>559</v>
      </c>
      <c r="H43" s="43" t="s">
        <v>69</v>
      </c>
      <c r="I43" s="43" t="s">
        <v>559</v>
      </c>
      <c r="J43" s="43" t="s">
        <v>69</v>
      </c>
      <c r="K43" s="43" t="s">
        <v>559</v>
      </c>
      <c r="L43" s="112" t="s">
        <v>69</v>
      </c>
    </row>
    <row r="44" spans="2:12" ht="15" customHeight="1">
      <c r="B44" s="222" t="s">
        <v>83</v>
      </c>
      <c r="C44" s="48">
        <v>9</v>
      </c>
      <c r="D44" s="50">
        <f>C44/C55</f>
        <v>0.0006639126586013574</v>
      </c>
      <c r="E44" s="48">
        <v>0</v>
      </c>
      <c r="F44" s="53">
        <f>E44/E55</f>
        <v>0</v>
      </c>
      <c r="G44" s="48">
        <v>325</v>
      </c>
      <c r="H44" s="50">
        <f>G44/G55</f>
        <v>0.03516935396602099</v>
      </c>
      <c r="I44" s="48">
        <v>0</v>
      </c>
      <c r="J44" s="53">
        <f>I44/I55</f>
        <v>0</v>
      </c>
      <c r="K44" s="48">
        <v>0</v>
      </c>
      <c r="L44" s="217">
        <f>K44/K55</f>
        <v>0</v>
      </c>
    </row>
    <row r="45" spans="2:12" ht="15" customHeight="1">
      <c r="B45" s="222" t="s">
        <v>84</v>
      </c>
      <c r="C45" s="48">
        <v>0</v>
      </c>
      <c r="D45" s="53">
        <f>C45/C55</f>
        <v>0</v>
      </c>
      <c r="E45" s="48">
        <v>2</v>
      </c>
      <c r="F45" s="50">
        <f>E45/E55</f>
        <v>0.2222222222222222</v>
      </c>
      <c r="G45" s="48">
        <v>34</v>
      </c>
      <c r="H45" s="50">
        <f>G45/G55</f>
        <v>0.0036792554918298886</v>
      </c>
      <c r="I45" s="48">
        <v>0</v>
      </c>
      <c r="J45" s="53">
        <f>I45/I55</f>
        <v>0</v>
      </c>
      <c r="K45" s="48">
        <v>0</v>
      </c>
      <c r="L45" s="217">
        <f>K45/K55</f>
        <v>0</v>
      </c>
    </row>
    <row r="46" spans="2:12" ht="15" customHeight="1">
      <c r="B46" s="222" t="s">
        <v>85</v>
      </c>
      <c r="C46" s="48">
        <v>0</v>
      </c>
      <c r="D46" s="53">
        <f>C46/C55</f>
        <v>0</v>
      </c>
      <c r="E46" s="48">
        <v>0</v>
      </c>
      <c r="F46" s="53">
        <f>E46/E55</f>
        <v>0</v>
      </c>
      <c r="G46" s="48">
        <v>0</v>
      </c>
      <c r="H46" s="53">
        <f>G46/G55</f>
        <v>0</v>
      </c>
      <c r="I46" s="48">
        <v>58</v>
      </c>
      <c r="J46" s="50">
        <f>I46/I55</f>
        <v>0.0703883495145631</v>
      </c>
      <c r="K46" s="48">
        <v>0</v>
      </c>
      <c r="L46" s="217">
        <f>K46/K55</f>
        <v>0</v>
      </c>
    </row>
    <row r="47" spans="2:12" ht="15" customHeight="1">
      <c r="B47" s="222" t="s">
        <v>86</v>
      </c>
      <c r="C47" s="48">
        <v>0</v>
      </c>
      <c r="D47" s="53">
        <f>C47/C55</f>
        <v>0</v>
      </c>
      <c r="E47" s="48">
        <v>1</v>
      </c>
      <c r="F47" s="50">
        <f>E47/E55</f>
        <v>0.1111111111111111</v>
      </c>
      <c r="G47" s="48">
        <v>134</v>
      </c>
      <c r="H47" s="50">
        <f>G47/G55</f>
        <v>0.014500595173682502</v>
      </c>
      <c r="I47" s="48">
        <v>0</v>
      </c>
      <c r="J47" s="53">
        <f>I47/I55</f>
        <v>0</v>
      </c>
      <c r="K47" s="48">
        <v>0</v>
      </c>
      <c r="L47" s="217">
        <f>K47/K55</f>
        <v>0</v>
      </c>
    </row>
    <row r="48" spans="2:12" ht="15" customHeight="1">
      <c r="B48" s="223">
        <v>12</v>
      </c>
      <c r="C48" s="48">
        <v>0</v>
      </c>
      <c r="D48" s="53">
        <f>C48/C55</f>
        <v>0</v>
      </c>
      <c r="E48" s="48">
        <v>0</v>
      </c>
      <c r="F48" s="53">
        <f>E48/E55</f>
        <v>0</v>
      </c>
      <c r="G48" s="48">
        <v>54</v>
      </c>
      <c r="H48" s="50">
        <f>G48/G55</f>
        <v>0.0058435234282004115</v>
      </c>
      <c r="I48" s="48">
        <v>0</v>
      </c>
      <c r="J48" s="53">
        <f>I48/I55</f>
        <v>0</v>
      </c>
      <c r="K48" s="48">
        <v>0</v>
      </c>
      <c r="L48" s="217">
        <f>K48/K55</f>
        <v>0</v>
      </c>
    </row>
    <row r="49" spans="2:12" ht="15" customHeight="1">
      <c r="B49" s="223">
        <v>13</v>
      </c>
      <c r="C49" s="48">
        <v>0</v>
      </c>
      <c r="D49" s="53">
        <f>C49/C55</f>
        <v>0</v>
      </c>
      <c r="E49" s="48">
        <v>1</v>
      </c>
      <c r="F49" s="50">
        <f>E49/E55</f>
        <v>0.1111111111111111</v>
      </c>
      <c r="G49" s="48">
        <v>24</v>
      </c>
      <c r="H49" s="50">
        <f>G49/G55</f>
        <v>0.002597121523644627</v>
      </c>
      <c r="I49" s="48">
        <v>0</v>
      </c>
      <c r="J49" s="53">
        <f>I49/I55</f>
        <v>0</v>
      </c>
      <c r="K49" s="48">
        <v>0</v>
      </c>
      <c r="L49" s="217">
        <f>K49/K55</f>
        <v>0</v>
      </c>
    </row>
    <row r="50" spans="2:12" ht="15" customHeight="1">
      <c r="B50" s="223">
        <v>14</v>
      </c>
      <c r="C50" s="48">
        <v>0</v>
      </c>
      <c r="D50" s="53">
        <f>C50/C55</f>
        <v>0</v>
      </c>
      <c r="E50" s="48">
        <v>1</v>
      </c>
      <c r="F50" s="53">
        <f>E50/E55</f>
        <v>0.1111111111111111</v>
      </c>
      <c r="G50" s="48">
        <v>0</v>
      </c>
      <c r="H50" s="53">
        <f>G50/G55</f>
        <v>0</v>
      </c>
      <c r="I50" s="48">
        <v>568</v>
      </c>
      <c r="J50" s="50">
        <f>I50/I55</f>
        <v>0.6893203883495146</v>
      </c>
      <c r="K50" s="48">
        <v>0</v>
      </c>
      <c r="L50" s="217">
        <f>K50/K55</f>
        <v>0</v>
      </c>
    </row>
    <row r="51" spans="2:12" ht="15" customHeight="1">
      <c r="B51" s="223">
        <v>15</v>
      </c>
      <c r="C51" s="48">
        <v>13547</v>
      </c>
      <c r="D51" s="50">
        <f>C51/C55</f>
        <v>0.9993360873413987</v>
      </c>
      <c r="E51" s="48">
        <v>4</v>
      </c>
      <c r="F51" s="50">
        <f>E51/E55</f>
        <v>0.4444444444444444</v>
      </c>
      <c r="G51" s="48">
        <v>8665</v>
      </c>
      <c r="H51" s="50">
        <f>G51/G55</f>
        <v>0.937669083432529</v>
      </c>
      <c r="I51" s="48">
        <v>198</v>
      </c>
      <c r="J51" s="50">
        <f>I51/I55</f>
        <v>0.24029126213592233</v>
      </c>
      <c r="K51" s="48">
        <v>8954</v>
      </c>
      <c r="L51" s="92">
        <f>K51/K55</f>
        <v>1</v>
      </c>
    </row>
    <row r="52" spans="2:12" ht="15" customHeight="1">
      <c r="B52" s="223">
        <v>17</v>
      </c>
      <c r="C52" s="48">
        <v>0</v>
      </c>
      <c r="D52" s="53">
        <f>C52/C55</f>
        <v>0</v>
      </c>
      <c r="E52" s="48">
        <v>0</v>
      </c>
      <c r="F52" s="53">
        <f>E52/E55</f>
        <v>0</v>
      </c>
      <c r="G52" s="48">
        <v>2</v>
      </c>
      <c r="H52" s="50">
        <f>G52/G55</f>
        <v>0.00021642679363705227</v>
      </c>
      <c r="I52" s="48">
        <v>0</v>
      </c>
      <c r="J52" s="53">
        <f>I52/I55</f>
        <v>0</v>
      </c>
      <c r="K52" s="48">
        <v>0</v>
      </c>
      <c r="L52" s="217">
        <f>K52/K55</f>
        <v>0</v>
      </c>
    </row>
    <row r="53" spans="2:12" ht="15" customHeight="1">
      <c r="B53" s="223">
        <v>18</v>
      </c>
      <c r="C53" s="48">
        <v>0</v>
      </c>
      <c r="D53" s="53">
        <f>C53/C55</f>
        <v>0</v>
      </c>
      <c r="E53" s="48">
        <v>0</v>
      </c>
      <c r="F53" s="53">
        <f>E53/E55</f>
        <v>0</v>
      </c>
      <c r="G53" s="48">
        <v>1</v>
      </c>
      <c r="H53" s="50">
        <f>G53/G55</f>
        <v>0.00010821339681852613</v>
      </c>
      <c r="I53" s="48">
        <v>0</v>
      </c>
      <c r="J53" s="53">
        <f>I53/I55</f>
        <v>0</v>
      </c>
      <c r="K53" s="48">
        <v>0</v>
      </c>
      <c r="L53" s="217">
        <f>K53/K55</f>
        <v>0</v>
      </c>
    </row>
    <row r="54" spans="2:12" ht="15" customHeight="1">
      <c r="B54" s="223">
        <v>25</v>
      </c>
      <c r="C54" s="48">
        <v>0</v>
      </c>
      <c r="D54" s="53">
        <f>C54/C55</f>
        <v>0</v>
      </c>
      <c r="E54" s="48">
        <v>0</v>
      </c>
      <c r="F54" s="53">
        <f>E54/E55</f>
        <v>0</v>
      </c>
      <c r="G54" s="48">
        <v>2</v>
      </c>
      <c r="H54" s="50">
        <f>G54/G55</f>
        <v>0.00021642679363705227</v>
      </c>
      <c r="I54" s="48">
        <v>0</v>
      </c>
      <c r="J54" s="53">
        <f>I54/I55</f>
        <v>0</v>
      </c>
      <c r="K54" s="48">
        <v>0</v>
      </c>
      <c r="L54" s="217">
        <f>K54/K55</f>
        <v>0</v>
      </c>
    </row>
    <row r="55" spans="2:12" ht="30" customHeight="1" thickBot="1">
      <c r="B55" s="218" t="s">
        <v>550</v>
      </c>
      <c r="C55" s="111">
        <f aca="true" t="shared" si="1" ref="C55:L55">SUM(C44:C54)</f>
        <v>13556</v>
      </c>
      <c r="D55" s="130">
        <f t="shared" si="1"/>
        <v>1</v>
      </c>
      <c r="E55" s="111">
        <f t="shared" si="1"/>
        <v>9</v>
      </c>
      <c r="F55" s="130">
        <f t="shared" si="1"/>
        <v>1</v>
      </c>
      <c r="G55" s="111">
        <f t="shared" si="1"/>
        <v>9241</v>
      </c>
      <c r="H55" s="130">
        <f t="shared" si="1"/>
        <v>1</v>
      </c>
      <c r="I55" s="111">
        <f t="shared" si="1"/>
        <v>824</v>
      </c>
      <c r="J55" s="130">
        <f t="shared" si="1"/>
        <v>1</v>
      </c>
      <c r="K55" s="111">
        <f t="shared" si="1"/>
        <v>8954</v>
      </c>
      <c r="L55" s="131">
        <f t="shared" si="1"/>
        <v>1</v>
      </c>
    </row>
  </sheetData>
  <sheetProtection/>
  <mergeCells count="37">
    <mergeCell ref="B22:H22"/>
    <mergeCell ref="B25:H25"/>
    <mergeCell ref="B26:H26"/>
    <mergeCell ref="B27:H27"/>
    <mergeCell ref="B28:H28"/>
    <mergeCell ref="B29:H29"/>
    <mergeCell ref="B23:H23"/>
    <mergeCell ref="B12:H12"/>
    <mergeCell ref="I42:J42"/>
    <mergeCell ref="K42:L42"/>
    <mergeCell ref="K7:L7"/>
    <mergeCell ref="K8:L28"/>
    <mergeCell ref="K29:L29"/>
    <mergeCell ref="I29:J29"/>
    <mergeCell ref="C42:D42"/>
    <mergeCell ref="E42:F42"/>
    <mergeCell ref="G42:H42"/>
    <mergeCell ref="B42:B43"/>
    <mergeCell ref="B18:H18"/>
    <mergeCell ref="B19:H19"/>
    <mergeCell ref="B20:H20"/>
    <mergeCell ref="B5:H5"/>
    <mergeCell ref="I7:J7"/>
    <mergeCell ref="I8:J28"/>
    <mergeCell ref="B21:H21"/>
    <mergeCell ref="B24:H24"/>
    <mergeCell ref="B6:H7"/>
    <mergeCell ref="I6:L6"/>
    <mergeCell ref="B15:H15"/>
    <mergeCell ref="B16:H16"/>
    <mergeCell ref="B17:H17"/>
    <mergeCell ref="B14:H14"/>
    <mergeCell ref="B13:H13"/>
    <mergeCell ref="B9:H9"/>
    <mergeCell ref="B8:H8"/>
    <mergeCell ref="B10:H10"/>
    <mergeCell ref="B11:H11"/>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F12"/>
  <sheetViews>
    <sheetView zoomScale="85" zoomScaleNormal="85" zoomScalePageLayoutView="0" workbookViewId="0" topLeftCell="A1">
      <selection activeCell="G5" sqref="G5"/>
    </sheetView>
  </sheetViews>
  <sheetFormatPr defaultColWidth="9.140625" defaultRowHeight="12.75"/>
  <cols>
    <col min="1" max="1" width="2.8515625" style="149" customWidth="1"/>
    <col min="2" max="2" width="15.7109375" style="149" customWidth="1"/>
    <col min="3" max="3" width="45.7109375" style="149" customWidth="1"/>
    <col min="4" max="5" width="30.7109375" style="149" customWidth="1"/>
    <col min="6" max="12" width="15.7109375" style="149" customWidth="1"/>
    <col min="13" max="16384" width="11.421875" style="149" customWidth="1"/>
  </cols>
  <sheetData>
    <row r="1" spans="2:3" ht="17.25">
      <c r="B1" s="224" t="s">
        <v>376</v>
      </c>
      <c r="C1" s="148"/>
    </row>
    <row r="2" spans="2:6" ht="15" customHeight="1">
      <c r="B2" s="301"/>
      <c r="C2" s="301"/>
      <c r="D2" s="301"/>
      <c r="E2" s="301"/>
      <c r="F2" s="301"/>
    </row>
    <row r="3" spans="2:6" ht="184.5" customHeight="1">
      <c r="B3" s="304" t="s">
        <v>768</v>
      </c>
      <c r="C3" s="303"/>
      <c r="D3" s="303"/>
      <c r="E3" s="303"/>
      <c r="F3" s="303"/>
    </row>
    <row r="4" spans="2:6" ht="48.75" customHeight="1">
      <c r="B4" s="302" t="s">
        <v>820</v>
      </c>
      <c r="C4" s="303"/>
      <c r="D4" s="303"/>
      <c r="E4" s="303"/>
      <c r="F4" s="303"/>
    </row>
    <row r="5" spans="2:6" ht="279.75" customHeight="1">
      <c r="B5" s="302" t="s">
        <v>769</v>
      </c>
      <c r="C5" s="303"/>
      <c r="D5" s="303"/>
      <c r="E5" s="303"/>
      <c r="F5" s="303"/>
    </row>
    <row r="6" spans="3:5" ht="15" customHeight="1">
      <c r="C6" s="150" t="s">
        <v>156</v>
      </c>
      <c r="D6" s="150" t="s">
        <v>93</v>
      </c>
      <c r="E6" s="150" t="s">
        <v>94</v>
      </c>
    </row>
    <row r="7" spans="3:5" ht="15" customHeight="1">
      <c r="C7" s="153" t="s">
        <v>552</v>
      </c>
      <c r="D7" s="246" t="s">
        <v>214</v>
      </c>
      <c r="E7" s="152" t="s">
        <v>493</v>
      </c>
    </row>
    <row r="8" spans="3:5" ht="15" customHeight="1">
      <c r="C8" s="154" t="s">
        <v>553</v>
      </c>
      <c r="D8" s="246" t="s">
        <v>214</v>
      </c>
      <c r="E8" s="152" t="s">
        <v>189</v>
      </c>
    </row>
    <row r="9" spans="3:5" ht="15" customHeight="1">
      <c r="C9" s="153" t="s">
        <v>554</v>
      </c>
      <c r="D9" s="246" t="s">
        <v>214</v>
      </c>
      <c r="E9" s="152" t="s">
        <v>190</v>
      </c>
    </row>
    <row r="10" spans="3:5" ht="15" customHeight="1">
      <c r="C10" s="153" t="s">
        <v>583</v>
      </c>
      <c r="D10" s="246" t="s">
        <v>214</v>
      </c>
      <c r="E10" s="152" t="s">
        <v>494</v>
      </c>
    </row>
    <row r="11" spans="3:5" ht="15" customHeight="1">
      <c r="C11" s="153" t="s">
        <v>556</v>
      </c>
      <c r="D11" s="246" t="s">
        <v>214</v>
      </c>
      <c r="E11" s="152" t="s">
        <v>191</v>
      </c>
    </row>
    <row r="12" spans="3:5" ht="15" customHeight="1">
      <c r="C12" s="153" t="s">
        <v>495</v>
      </c>
      <c r="D12" s="152" t="s">
        <v>192</v>
      </c>
      <c r="E12" s="151" t="s">
        <v>157</v>
      </c>
    </row>
    <row r="13" ht="15" customHeight="1"/>
    <row r="15" ht="19.5" customHeight="1"/>
  </sheetData>
  <sheetProtection/>
  <mergeCells count="4">
    <mergeCell ref="B2:F2"/>
    <mergeCell ref="B5:F5"/>
    <mergeCell ref="B4:F4"/>
    <mergeCell ref="B3:F3"/>
  </mergeCells>
  <hyperlinks>
    <hyperlink ref="B1" location="Index!A1" display="Index"/>
  </hyperlinks>
  <printOptions/>
  <pageMargins left="0.787401575" right="0.787401575" top="0.984251969" bottom="0.984251969" header="0.5" footer="0.5"/>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F44"/>
  <sheetViews>
    <sheetView zoomScale="85" zoomScaleNormal="85" zoomScalePageLayoutView="0" workbookViewId="0" topLeftCell="A1">
      <pane ySplit="1" topLeftCell="A2" activePane="bottomLeft" state="frozen"/>
      <selection pane="topLeft" activeCell="A1" sqref="A1"/>
      <selection pane="bottomLeft" activeCell="C3" sqref="C3"/>
    </sheetView>
  </sheetViews>
  <sheetFormatPr defaultColWidth="7.8515625" defaultRowHeight="12.75"/>
  <cols>
    <col min="1" max="1" width="14.8515625" style="0" customWidth="1"/>
    <col min="2" max="5" width="45.7109375" style="0" customWidth="1"/>
    <col min="6" max="6" width="24.140625" style="0" customWidth="1"/>
    <col min="7" max="7" width="23.8515625" style="0" customWidth="1"/>
    <col min="8" max="8" width="26.8515625" style="0" customWidth="1"/>
  </cols>
  <sheetData>
    <row r="1" ht="12.75">
      <c r="A1" s="6" t="s">
        <v>376</v>
      </c>
    </row>
    <row r="2" ht="12.75">
      <c r="A2" s="1"/>
    </row>
    <row r="3" spans="1:2" ht="15.75">
      <c r="A3" s="37" t="s">
        <v>32</v>
      </c>
      <c r="B3" s="37" t="s">
        <v>426</v>
      </c>
    </row>
    <row r="4" ht="13.5" thickBot="1">
      <c r="A4" s="2"/>
    </row>
    <row r="5" spans="2:5" ht="120" customHeight="1">
      <c r="B5" s="123" t="s">
        <v>427</v>
      </c>
      <c r="C5" s="80" t="s">
        <v>342</v>
      </c>
      <c r="D5" s="80" t="s">
        <v>428</v>
      </c>
      <c r="E5" s="118" t="s">
        <v>429</v>
      </c>
    </row>
    <row r="6" spans="2:5" ht="120" customHeight="1" thickBot="1">
      <c r="B6" s="234" t="s">
        <v>510</v>
      </c>
      <c r="C6" s="121" t="s">
        <v>341</v>
      </c>
      <c r="D6" s="121" t="s">
        <v>340</v>
      </c>
      <c r="E6" s="122" t="s">
        <v>339</v>
      </c>
    </row>
    <row r="7" ht="12.75">
      <c r="B7" s="33"/>
    </row>
    <row r="8" ht="12.75">
      <c r="B8" s="33"/>
    </row>
    <row r="9" spans="2:3" s="26" customFormat="1" ht="15" customHeight="1">
      <c r="B9" s="44" t="s">
        <v>780</v>
      </c>
      <c r="C9" s="44" t="s">
        <v>790</v>
      </c>
    </row>
    <row r="10" s="26" customFormat="1" ht="15" customHeight="1"/>
    <row r="11" spans="2:3" s="26" customFormat="1" ht="15" customHeight="1">
      <c r="B11" s="163" t="s">
        <v>200</v>
      </c>
      <c r="C11" s="296" t="s">
        <v>750</v>
      </c>
    </row>
    <row r="12" spans="2:3" s="26" customFormat="1" ht="15" customHeight="1">
      <c r="B12" s="169" t="s">
        <v>68</v>
      </c>
      <c r="C12" s="169"/>
    </row>
    <row r="13" s="26" customFormat="1" ht="15" customHeight="1">
      <c r="B13" s="169" t="s">
        <v>207</v>
      </c>
    </row>
    <row r="14" s="26" customFormat="1" ht="15" customHeight="1">
      <c r="B14" s="169" t="s">
        <v>210</v>
      </c>
    </row>
    <row r="15" s="26" customFormat="1" ht="15" customHeight="1">
      <c r="B15" s="169" t="s">
        <v>208</v>
      </c>
    </row>
    <row r="16" s="26" customFormat="1" ht="15" customHeight="1">
      <c r="B16" s="169" t="s">
        <v>817</v>
      </c>
    </row>
    <row r="17" s="26" customFormat="1" ht="15" customHeight="1">
      <c r="B17" s="169" t="s">
        <v>209</v>
      </c>
    </row>
    <row r="18" s="26" customFormat="1" ht="15" customHeight="1">
      <c r="B18" s="169"/>
    </row>
    <row r="19" s="26" customFormat="1" ht="15" customHeight="1">
      <c r="B19" s="163" t="s">
        <v>212</v>
      </c>
    </row>
    <row r="20" s="26" customFormat="1" ht="15" customHeight="1">
      <c r="B20" s="169" t="s">
        <v>211</v>
      </c>
    </row>
    <row r="21" s="26" customFormat="1" ht="15" customHeight="1">
      <c r="B21" s="163"/>
    </row>
    <row r="22" s="26" customFormat="1" ht="15" customHeight="1">
      <c r="B22" s="163" t="s">
        <v>70</v>
      </c>
    </row>
    <row r="23" s="26" customFormat="1" ht="14.25" customHeight="1">
      <c r="B23" s="169" t="s">
        <v>94</v>
      </c>
    </row>
    <row r="24" ht="13.5" customHeight="1"/>
    <row r="25" spans="2:6" s="26" customFormat="1" ht="15" customHeight="1">
      <c r="B25" s="44" t="s">
        <v>362</v>
      </c>
      <c r="C25" s="66"/>
      <c r="D25" s="66"/>
      <c r="E25" s="66"/>
      <c r="F25" s="66"/>
    </row>
    <row r="26" spans="2:3" s="26" customFormat="1" ht="14.25">
      <c r="B26" s="169" t="s">
        <v>430</v>
      </c>
      <c r="C26" s="167" t="s">
        <v>751</v>
      </c>
    </row>
    <row r="27" spans="2:3" s="26" customFormat="1" ht="14.25">
      <c r="B27" s="169" t="s">
        <v>216</v>
      </c>
      <c r="C27" s="167" t="s">
        <v>752</v>
      </c>
    </row>
    <row r="28" spans="2:3" ht="14.25">
      <c r="B28" s="161" t="s">
        <v>217</v>
      </c>
      <c r="C28" s="160" t="s">
        <v>176</v>
      </c>
    </row>
    <row r="29" ht="12.75">
      <c r="B29" s="33"/>
    </row>
    <row r="30" spans="2:3" ht="15.75">
      <c r="B30" s="44" t="s">
        <v>595</v>
      </c>
      <c r="C30" s="32"/>
    </row>
    <row r="31" ht="13.5" thickBot="1">
      <c r="C31" s="32"/>
    </row>
    <row r="32" spans="2:5" ht="38.25">
      <c r="B32" s="205" t="s">
        <v>426</v>
      </c>
      <c r="C32" s="202" t="s">
        <v>434</v>
      </c>
      <c r="D32" s="202" t="s">
        <v>435</v>
      </c>
      <c r="E32" s="256" t="s">
        <v>429</v>
      </c>
    </row>
    <row r="33" spans="1:5" ht="25.5" customHeight="1">
      <c r="A33" s="201"/>
      <c r="B33" s="238" t="s">
        <v>345</v>
      </c>
      <c r="C33" s="219">
        <v>10578</v>
      </c>
      <c r="D33" s="219">
        <v>85</v>
      </c>
      <c r="E33" s="257">
        <f>(C33)/(181*D33)</f>
        <v>0.6875528111797206</v>
      </c>
    </row>
    <row r="34" spans="1:5" ht="25.5" customHeight="1">
      <c r="A34" s="201"/>
      <c r="B34" s="238" t="s">
        <v>346</v>
      </c>
      <c r="C34" s="219">
        <v>864</v>
      </c>
      <c r="D34" s="219">
        <v>18</v>
      </c>
      <c r="E34" s="257">
        <f aca="true" t="shared" si="0" ref="E34:E43">(C34)/(181*D34)</f>
        <v>0.26519337016574585</v>
      </c>
    </row>
    <row r="35" spans="1:5" ht="25.5" customHeight="1">
      <c r="A35" s="201"/>
      <c r="B35" s="238" t="s">
        <v>347</v>
      </c>
      <c r="C35" s="219">
        <v>18714</v>
      </c>
      <c r="D35" s="219">
        <v>154</v>
      </c>
      <c r="E35" s="257">
        <f t="shared" si="0"/>
        <v>0.6713783454114945</v>
      </c>
    </row>
    <row r="36" spans="1:5" ht="25.5" customHeight="1">
      <c r="A36" s="201"/>
      <c r="B36" s="238" t="s">
        <v>348</v>
      </c>
      <c r="C36" s="219">
        <v>19621</v>
      </c>
      <c r="D36" s="219">
        <v>258</v>
      </c>
      <c r="E36" s="257">
        <f t="shared" si="0"/>
        <v>0.4201678872756863</v>
      </c>
    </row>
    <row r="37" spans="1:5" ht="25.5" customHeight="1">
      <c r="A37" s="201"/>
      <c r="B37" s="238" t="s">
        <v>343</v>
      </c>
      <c r="C37" s="219">
        <v>2687</v>
      </c>
      <c r="D37" s="219">
        <v>46</v>
      </c>
      <c r="E37" s="257">
        <f t="shared" si="0"/>
        <v>0.32272399711746336</v>
      </c>
    </row>
    <row r="38" spans="1:5" ht="25.5" customHeight="1">
      <c r="A38" s="201"/>
      <c r="B38" s="238" t="s">
        <v>344</v>
      </c>
      <c r="C38" s="219">
        <v>16254</v>
      </c>
      <c r="D38" s="219">
        <v>158</v>
      </c>
      <c r="E38" s="257">
        <f t="shared" si="0"/>
        <v>0.5683614238757955</v>
      </c>
    </row>
    <row r="39" spans="1:5" ht="25.5" customHeight="1">
      <c r="A39" s="201"/>
      <c r="B39" s="238" t="s">
        <v>349</v>
      </c>
      <c r="C39" s="219">
        <v>2157</v>
      </c>
      <c r="D39" s="219">
        <v>21</v>
      </c>
      <c r="E39" s="257">
        <f t="shared" si="0"/>
        <v>0.5674822415153907</v>
      </c>
    </row>
    <row r="40" spans="1:5" ht="25.5" customHeight="1">
      <c r="A40" s="201"/>
      <c r="B40" s="238" t="s">
        <v>350</v>
      </c>
      <c r="C40" s="219">
        <v>3184</v>
      </c>
      <c r="D40" s="219">
        <v>28</v>
      </c>
      <c r="E40" s="257">
        <f t="shared" si="0"/>
        <v>0.6282557221783741</v>
      </c>
    </row>
    <row r="41" spans="1:5" ht="25.5" customHeight="1">
      <c r="A41" s="201"/>
      <c r="B41" s="238" t="s">
        <v>351</v>
      </c>
      <c r="C41" s="219">
        <v>1784</v>
      </c>
      <c r="D41" s="219">
        <v>16</v>
      </c>
      <c r="E41" s="257">
        <f t="shared" si="0"/>
        <v>0.6160220994475138</v>
      </c>
    </row>
    <row r="42" spans="1:5" ht="25.5" customHeight="1">
      <c r="A42" s="201"/>
      <c r="B42" s="238" t="s">
        <v>352</v>
      </c>
      <c r="C42" s="219">
        <v>3724</v>
      </c>
      <c r="D42" s="219">
        <v>45</v>
      </c>
      <c r="E42" s="257">
        <f t="shared" si="0"/>
        <v>0.4572130141190915</v>
      </c>
    </row>
    <row r="43" spans="1:5" ht="25.5" customHeight="1">
      <c r="A43" s="201"/>
      <c r="B43" s="238" t="s">
        <v>353</v>
      </c>
      <c r="C43" s="219">
        <v>752</v>
      </c>
      <c r="D43" s="219">
        <v>11</v>
      </c>
      <c r="E43" s="257">
        <f t="shared" si="0"/>
        <v>0.37769964841788045</v>
      </c>
    </row>
    <row r="44" spans="1:5" ht="25.5" customHeight="1" thickBot="1">
      <c r="A44" s="201"/>
      <c r="B44" s="258" t="s">
        <v>354</v>
      </c>
      <c r="C44" s="259">
        <v>874</v>
      </c>
      <c r="D44" s="259">
        <v>7</v>
      </c>
      <c r="E44" s="260">
        <f>(C44)/(181*D44)</f>
        <v>0.6898184688239937</v>
      </c>
    </row>
  </sheetData>
  <sheetProtection/>
  <hyperlinks>
    <hyperlink ref="A1" location="Index!A1" display="Index"/>
  </hyperlinks>
  <printOptions/>
  <pageMargins left="0.787401575" right="0.787401575" top="0.984251969" bottom="0.984251969" header="0.5" footer="0.5"/>
  <pageSetup fitToHeight="1" fitToWidth="1" horizontalDpi="600" verticalDpi="600" orientation="landscape" paperSize="9" scale="64" r:id="rId1"/>
</worksheet>
</file>

<file path=xl/worksheets/sheet21.xml><?xml version="1.0" encoding="utf-8"?>
<worksheet xmlns="http://schemas.openxmlformats.org/spreadsheetml/2006/main" xmlns:r="http://schemas.openxmlformats.org/officeDocument/2006/relationships">
  <dimension ref="A1:X57"/>
  <sheetViews>
    <sheetView zoomScale="85" zoomScaleNormal="85" zoomScalePageLayoutView="0" workbookViewId="0" topLeftCell="A1">
      <pane ySplit="1" topLeftCell="A2" activePane="bottomLeft" state="frozen"/>
      <selection pane="topLeft" activeCell="A1" sqref="A1"/>
      <selection pane="bottomLeft" activeCell="C4" sqref="C4"/>
    </sheetView>
  </sheetViews>
  <sheetFormatPr defaultColWidth="9.140625" defaultRowHeight="12.75"/>
  <cols>
    <col min="1" max="1" width="12.7109375" style="0" bestFit="1" customWidth="1"/>
    <col min="2" max="2" width="61.421875" style="0" customWidth="1"/>
    <col min="3" max="14" width="10.7109375" style="0" customWidth="1"/>
    <col min="15" max="16384" width="11.421875" style="0" customWidth="1"/>
  </cols>
  <sheetData>
    <row r="1" ht="12.75">
      <c r="A1" s="6" t="s">
        <v>376</v>
      </c>
    </row>
    <row r="2" ht="12.75">
      <c r="A2" s="1"/>
    </row>
    <row r="4" spans="1:2" s="38" customFormat="1" ht="15.75">
      <c r="A4" s="39" t="s">
        <v>66</v>
      </c>
      <c r="B4" s="37" t="s">
        <v>436</v>
      </c>
    </row>
    <row r="5" ht="12.75">
      <c r="A5" s="2"/>
    </row>
    <row r="6" ht="13.5" thickBot="1"/>
    <row r="7" spans="2:8" ht="30" customHeight="1">
      <c r="B7" s="366" t="s">
        <v>637</v>
      </c>
      <c r="C7" s="328" t="s">
        <v>594</v>
      </c>
      <c r="D7" s="329"/>
      <c r="E7" s="329"/>
      <c r="F7" s="329"/>
      <c r="G7" s="329"/>
      <c r="H7" s="330"/>
    </row>
    <row r="8" spans="2:8" ht="30" customHeight="1">
      <c r="B8" s="367"/>
      <c r="C8" s="335" t="s">
        <v>559</v>
      </c>
      <c r="D8" s="336"/>
      <c r="E8" s="322"/>
      <c r="F8" s="335" t="s">
        <v>48</v>
      </c>
      <c r="G8" s="336"/>
      <c r="H8" s="323"/>
    </row>
    <row r="9" spans="2:8" ht="79.5" customHeight="1">
      <c r="B9" s="240" t="s">
        <v>511</v>
      </c>
      <c r="C9" s="370" t="s">
        <v>125</v>
      </c>
      <c r="D9" s="371"/>
      <c r="E9" s="376"/>
      <c r="F9" s="370" t="s">
        <v>661</v>
      </c>
      <c r="G9" s="371"/>
      <c r="H9" s="372"/>
    </row>
    <row r="10" spans="2:24" ht="60" customHeight="1" thickBot="1">
      <c r="B10" s="91" t="s">
        <v>437</v>
      </c>
      <c r="C10" s="317" t="s">
        <v>753</v>
      </c>
      <c r="D10" s="318"/>
      <c r="E10" s="646"/>
      <c r="F10" s="575">
        <v>100</v>
      </c>
      <c r="G10" s="603"/>
      <c r="H10" s="325"/>
      <c r="J10" s="26"/>
      <c r="K10" s="26"/>
      <c r="L10" s="26"/>
      <c r="M10" s="26"/>
      <c r="N10" s="26"/>
      <c r="O10" s="26"/>
      <c r="P10" s="26"/>
      <c r="Q10" s="26"/>
      <c r="R10" s="26"/>
      <c r="S10" s="26"/>
      <c r="T10" s="26"/>
      <c r="U10" s="26"/>
      <c r="V10" s="26"/>
      <c r="W10" s="26"/>
      <c r="X10" s="26"/>
    </row>
    <row r="11" spans="10:24" ht="12.75">
      <c r="J11" s="26"/>
      <c r="K11" s="26"/>
      <c r="L11" s="26"/>
      <c r="M11" s="26"/>
      <c r="N11" s="26"/>
      <c r="O11" s="26"/>
      <c r="P11" s="26"/>
      <c r="Q11" s="26"/>
      <c r="R11" s="26"/>
      <c r="S11" s="26"/>
      <c r="T11" s="26"/>
      <c r="U11" s="26"/>
      <c r="V11" s="26"/>
      <c r="W11" s="26"/>
      <c r="X11" s="26"/>
    </row>
    <row r="12" spans="2:7" s="26" customFormat="1" ht="15" customHeight="1">
      <c r="B12" s="44" t="s">
        <v>780</v>
      </c>
      <c r="C12" s="44" t="s">
        <v>613</v>
      </c>
      <c r="D12" s="44"/>
      <c r="E12" s="44"/>
      <c r="F12" s="44"/>
      <c r="G12" s="44"/>
    </row>
    <row r="13" s="26" customFormat="1" ht="15" customHeight="1"/>
    <row r="14" spans="2:14" s="26" customFormat="1" ht="15" customHeight="1">
      <c r="B14" s="163" t="s">
        <v>49</v>
      </c>
      <c r="C14" s="284" t="s">
        <v>754</v>
      </c>
      <c r="D14" s="284"/>
      <c r="E14" s="284"/>
      <c r="F14" s="284"/>
      <c r="G14" s="284"/>
      <c r="H14" s="285"/>
      <c r="I14" s="285"/>
      <c r="J14" s="285"/>
      <c r="K14" s="285"/>
      <c r="L14" s="285"/>
      <c r="M14" s="285"/>
      <c r="N14" s="285"/>
    </row>
    <row r="15" spans="2:24" s="26" customFormat="1" ht="15" customHeight="1">
      <c r="B15" s="169" t="s">
        <v>68</v>
      </c>
      <c r="C15" s="284" t="s">
        <v>120</v>
      </c>
      <c r="D15" s="284"/>
      <c r="E15" s="284"/>
      <c r="F15" s="284"/>
      <c r="G15" s="284"/>
      <c r="H15" s="285"/>
      <c r="I15" s="285"/>
      <c r="J15" s="60"/>
      <c r="K15" s="60"/>
      <c r="L15" s="60"/>
      <c r="M15" s="60"/>
      <c r="N15" s="60"/>
      <c r="O15" s="38"/>
      <c r="P15" s="38"/>
      <c r="Q15" s="38"/>
      <c r="R15" s="38"/>
      <c r="S15" s="38"/>
      <c r="T15" s="38"/>
      <c r="U15" s="38"/>
      <c r="V15" s="38"/>
      <c r="W15" s="38"/>
      <c r="X15" s="38"/>
    </row>
    <row r="16" spans="2:24" s="26" customFormat="1" ht="15" customHeight="1">
      <c r="B16" s="169" t="s">
        <v>535</v>
      </c>
      <c r="C16" s="284" t="s">
        <v>755</v>
      </c>
      <c r="D16" s="284"/>
      <c r="E16" s="284"/>
      <c r="F16" s="284"/>
      <c r="G16" s="284"/>
      <c r="H16" s="285"/>
      <c r="I16" s="285"/>
      <c r="J16" s="3"/>
      <c r="K16" s="3"/>
      <c r="L16" s="3"/>
      <c r="M16" s="3"/>
      <c r="N16" s="3"/>
      <c r="O16"/>
      <c r="P16"/>
      <c r="Q16"/>
      <c r="R16"/>
      <c r="S16"/>
      <c r="T16"/>
      <c r="U16"/>
      <c r="V16"/>
      <c r="W16"/>
      <c r="X16"/>
    </row>
    <row r="17" spans="2:24" s="26" customFormat="1" ht="15" customHeight="1">
      <c r="B17" s="169"/>
      <c r="C17" s="169"/>
      <c r="D17" s="169"/>
      <c r="E17" s="169"/>
      <c r="F17" s="169"/>
      <c r="G17" s="169"/>
      <c r="J17"/>
      <c r="K17"/>
      <c r="L17"/>
      <c r="M17"/>
      <c r="N17"/>
      <c r="O17"/>
      <c r="P17"/>
      <c r="Q17"/>
      <c r="R17"/>
      <c r="S17"/>
      <c r="T17"/>
      <c r="U17"/>
      <c r="V17"/>
      <c r="W17"/>
      <c r="X17"/>
    </row>
    <row r="18" spans="2:24" s="26" customFormat="1" ht="15" customHeight="1">
      <c r="B18" s="44" t="s">
        <v>599</v>
      </c>
      <c r="C18" s="169"/>
      <c r="D18" s="169"/>
      <c r="E18" s="169"/>
      <c r="F18" s="169"/>
      <c r="G18" s="169"/>
      <c r="J18"/>
      <c r="K18"/>
      <c r="L18"/>
      <c r="M18"/>
      <c r="N18"/>
      <c r="O18"/>
      <c r="P18"/>
      <c r="Q18"/>
      <c r="R18"/>
      <c r="S18"/>
      <c r="T18"/>
      <c r="U18"/>
      <c r="V18"/>
      <c r="W18"/>
      <c r="X18"/>
    </row>
    <row r="19" spans="2:24" s="26" customFormat="1" ht="15" customHeight="1">
      <c r="B19" s="169" t="s">
        <v>229</v>
      </c>
      <c r="C19" s="169"/>
      <c r="D19" s="169"/>
      <c r="E19" s="169"/>
      <c r="F19" s="169"/>
      <c r="G19" s="169"/>
      <c r="J19"/>
      <c r="K19"/>
      <c r="L19"/>
      <c r="M19"/>
      <c r="N19"/>
      <c r="O19"/>
      <c r="P19"/>
      <c r="Q19"/>
      <c r="R19"/>
      <c r="S19"/>
      <c r="T19"/>
      <c r="U19"/>
      <c r="V19"/>
      <c r="W19"/>
      <c r="X19"/>
    </row>
    <row r="20" spans="10:24" s="26" customFormat="1" ht="15" customHeight="1">
      <c r="J20"/>
      <c r="K20"/>
      <c r="L20"/>
      <c r="M20"/>
      <c r="N20"/>
      <c r="O20"/>
      <c r="P20"/>
      <c r="Q20"/>
      <c r="R20"/>
      <c r="S20"/>
      <c r="T20"/>
      <c r="U20"/>
      <c r="V20"/>
      <c r="W20"/>
      <c r="X20"/>
    </row>
    <row r="21" spans="1:24" s="38" customFormat="1" ht="15.75">
      <c r="A21" s="39" t="s">
        <v>89</v>
      </c>
      <c r="B21" s="37" t="s">
        <v>438</v>
      </c>
      <c r="J21"/>
      <c r="K21"/>
      <c r="L21"/>
      <c r="M21"/>
      <c r="N21"/>
      <c r="O21"/>
      <c r="P21"/>
      <c r="Q21"/>
      <c r="R21"/>
      <c r="S21"/>
      <c r="T21"/>
      <c r="U21"/>
      <c r="V21"/>
      <c r="W21"/>
      <c r="X21"/>
    </row>
    <row r="22" ht="12.75">
      <c r="A22" s="2"/>
    </row>
    <row r="23" ht="13.5" thickBot="1"/>
    <row r="24" spans="2:8" ht="30" customHeight="1">
      <c r="B24" s="465" t="s">
        <v>637</v>
      </c>
      <c r="C24" s="328" t="s">
        <v>512</v>
      </c>
      <c r="D24" s="329"/>
      <c r="E24" s="329"/>
      <c r="F24" s="329"/>
      <c r="G24" s="329"/>
      <c r="H24" s="330"/>
    </row>
    <row r="25" spans="2:8" ht="38.25" customHeight="1">
      <c r="B25" s="466"/>
      <c r="C25" s="335" t="s">
        <v>559</v>
      </c>
      <c r="D25" s="336"/>
      <c r="E25" s="322"/>
      <c r="F25" s="335" t="s">
        <v>48</v>
      </c>
      <c r="G25" s="336"/>
      <c r="H25" s="323"/>
    </row>
    <row r="26" spans="2:24" ht="79.5" customHeight="1">
      <c r="B26" s="226" t="s">
        <v>511</v>
      </c>
      <c r="C26" s="320" t="s">
        <v>124</v>
      </c>
      <c r="D26" s="321"/>
      <c r="E26" s="322"/>
      <c r="F26" s="320" t="s">
        <v>661</v>
      </c>
      <c r="G26" s="321"/>
      <c r="H26" s="323"/>
      <c r="J26" s="26"/>
      <c r="K26" s="26"/>
      <c r="L26" s="26"/>
      <c r="M26" s="26"/>
      <c r="N26" s="26"/>
      <c r="O26" s="26"/>
      <c r="P26" s="26"/>
      <c r="Q26" s="26"/>
      <c r="R26" s="26"/>
      <c r="S26" s="26"/>
      <c r="T26" s="26"/>
      <c r="U26" s="26"/>
      <c r="V26" s="26"/>
      <c r="W26" s="26"/>
      <c r="X26" s="26"/>
    </row>
    <row r="27" spans="2:24" ht="60" customHeight="1" thickBot="1">
      <c r="B27" s="91" t="s">
        <v>437</v>
      </c>
      <c r="C27" s="317" t="s">
        <v>356</v>
      </c>
      <c r="D27" s="318"/>
      <c r="E27" s="646"/>
      <c r="F27" s="575">
        <v>100</v>
      </c>
      <c r="G27" s="603"/>
      <c r="H27" s="325"/>
      <c r="J27" s="26"/>
      <c r="K27" s="26"/>
      <c r="L27" s="26"/>
      <c r="M27" s="26"/>
      <c r="N27" s="26"/>
      <c r="O27" s="26"/>
      <c r="P27" s="26"/>
      <c r="Q27" s="26"/>
      <c r="R27" s="26"/>
      <c r="S27" s="26"/>
      <c r="T27" s="26"/>
      <c r="U27" s="26"/>
      <c r="V27" s="26"/>
      <c r="W27" s="26"/>
      <c r="X27" s="26"/>
    </row>
    <row r="28" spans="10:24" ht="12.75">
      <c r="J28" s="26"/>
      <c r="K28" s="26"/>
      <c r="L28" s="26"/>
      <c r="M28" s="26"/>
      <c r="N28" s="26"/>
      <c r="O28" s="26"/>
      <c r="P28" s="26"/>
      <c r="Q28" s="26"/>
      <c r="R28" s="26"/>
      <c r="S28" s="26"/>
      <c r="T28" s="26"/>
      <c r="U28" s="26"/>
      <c r="V28" s="26"/>
      <c r="W28" s="26"/>
      <c r="X28" s="26"/>
    </row>
    <row r="29" spans="2:6" s="26" customFormat="1" ht="15" customHeight="1">
      <c r="B29" s="44" t="s">
        <v>780</v>
      </c>
      <c r="F29" s="44" t="s">
        <v>613</v>
      </c>
    </row>
    <row r="30" s="26" customFormat="1" ht="15" customHeight="1"/>
    <row r="31" spans="2:6" s="26" customFormat="1" ht="15" customHeight="1">
      <c r="B31" s="163" t="s">
        <v>49</v>
      </c>
      <c r="C31" s="163" t="s">
        <v>70</v>
      </c>
      <c r="F31" s="169" t="s">
        <v>230</v>
      </c>
    </row>
    <row r="32" spans="2:6" s="26" customFormat="1" ht="15" customHeight="1">
      <c r="B32" s="169" t="s">
        <v>68</v>
      </c>
      <c r="C32" s="169" t="s">
        <v>536</v>
      </c>
      <c r="F32" s="169"/>
    </row>
    <row r="33" spans="2:6" s="26" customFormat="1" ht="15" customHeight="1">
      <c r="B33" s="169" t="s">
        <v>535</v>
      </c>
      <c r="F33" s="169"/>
    </row>
    <row r="34" spans="2:6" s="26" customFormat="1" ht="15" customHeight="1">
      <c r="B34" s="169"/>
      <c r="F34" s="169"/>
    </row>
    <row r="35" spans="2:24" s="26" customFormat="1" ht="15" customHeight="1">
      <c r="B35" s="44" t="s">
        <v>599</v>
      </c>
      <c r="C35" s="169"/>
      <c r="D35" s="169"/>
      <c r="E35" s="169"/>
      <c r="F35" s="169"/>
      <c r="G35" s="169"/>
      <c r="J35"/>
      <c r="K35"/>
      <c r="L35"/>
      <c r="M35"/>
      <c r="N35"/>
      <c r="O35"/>
      <c r="P35"/>
      <c r="Q35"/>
      <c r="R35"/>
      <c r="S35"/>
      <c r="T35"/>
      <c r="U35"/>
      <c r="V35"/>
      <c r="W35"/>
      <c r="X35"/>
    </row>
    <row r="36" spans="2:24" s="26" customFormat="1" ht="15" customHeight="1">
      <c r="B36" s="169" t="s">
        <v>229</v>
      </c>
      <c r="C36" s="169"/>
      <c r="D36" s="169"/>
      <c r="E36" s="169"/>
      <c r="F36" s="169"/>
      <c r="G36" s="169"/>
      <c r="J36"/>
      <c r="K36"/>
      <c r="L36"/>
      <c r="M36"/>
      <c r="N36"/>
      <c r="O36"/>
      <c r="P36"/>
      <c r="Q36"/>
      <c r="R36"/>
      <c r="S36"/>
      <c r="T36"/>
      <c r="U36"/>
      <c r="V36"/>
      <c r="W36"/>
      <c r="X36"/>
    </row>
    <row r="37" spans="2:6" s="26" customFormat="1" ht="15" customHeight="1">
      <c r="B37" s="169"/>
      <c r="F37" s="169"/>
    </row>
    <row r="38" spans="2:16" s="26" customFormat="1" ht="15" customHeight="1">
      <c r="B38" s="266" t="s">
        <v>439</v>
      </c>
      <c r="C38" s="44" t="str">
        <f>B4</f>
        <v>Transport van de patiënten: Type transportmiddel</v>
      </c>
      <c r="D38" s="44"/>
      <c r="E38" s="44"/>
      <c r="F38" s="44"/>
      <c r="G38"/>
      <c r="H38"/>
      <c r="I38"/>
      <c r="J38"/>
      <c r="K38"/>
      <c r="L38"/>
      <c r="M38"/>
      <c r="N38"/>
      <c r="O38"/>
      <c r="P38"/>
    </row>
    <row r="39" spans="2:16" s="26" customFormat="1" ht="15" customHeight="1" thickBot="1">
      <c r="B39"/>
      <c r="C39"/>
      <c r="D39"/>
      <c r="E39"/>
      <c r="F39"/>
      <c r="G39"/>
      <c r="H39"/>
      <c r="I39"/>
      <c r="J39"/>
      <c r="K39"/>
      <c r="L39"/>
      <c r="M39"/>
      <c r="N39"/>
      <c r="O39"/>
      <c r="P39"/>
    </row>
    <row r="40" spans="2:20" s="26" customFormat="1" ht="24.75" customHeight="1">
      <c r="B40" s="537" t="s">
        <v>637</v>
      </c>
      <c r="C40" s="315" t="s">
        <v>552</v>
      </c>
      <c r="D40" s="316"/>
      <c r="E40" s="341" t="s">
        <v>583</v>
      </c>
      <c r="F40" s="341"/>
      <c r="G40" s="315" t="s">
        <v>553</v>
      </c>
      <c r="H40" s="315"/>
      <c r="I40" s="341" t="s">
        <v>557</v>
      </c>
      <c r="J40" s="341"/>
      <c r="K40" s="315" t="s">
        <v>554</v>
      </c>
      <c r="L40" s="504"/>
      <c r="M40"/>
      <c r="N40"/>
      <c r="O40"/>
      <c r="P40"/>
      <c r="Q40"/>
      <c r="R40"/>
      <c r="S40"/>
      <c r="T40"/>
    </row>
    <row r="41" spans="2:20" s="26" customFormat="1" ht="24.75" customHeight="1">
      <c r="B41" s="643"/>
      <c r="C41" s="43" t="s">
        <v>559</v>
      </c>
      <c r="D41" s="43" t="s">
        <v>69</v>
      </c>
      <c r="E41" s="43" t="s">
        <v>559</v>
      </c>
      <c r="F41" s="43" t="s">
        <v>69</v>
      </c>
      <c r="G41" s="43" t="s">
        <v>559</v>
      </c>
      <c r="H41" s="43" t="s">
        <v>69</v>
      </c>
      <c r="I41" s="43" t="s">
        <v>559</v>
      </c>
      <c r="J41" s="43" t="s">
        <v>69</v>
      </c>
      <c r="K41" s="43" t="s">
        <v>559</v>
      </c>
      <c r="L41" s="112" t="s">
        <v>69</v>
      </c>
      <c r="M41"/>
      <c r="N41"/>
      <c r="O41"/>
      <c r="P41"/>
      <c r="Q41"/>
      <c r="R41"/>
      <c r="S41"/>
      <c r="T41"/>
    </row>
    <row r="42" spans="2:20" s="26" customFormat="1" ht="30" customHeight="1">
      <c r="B42" s="274" t="s">
        <v>357</v>
      </c>
      <c r="C42" s="215">
        <v>98</v>
      </c>
      <c r="D42" s="220">
        <f>C42/C46</f>
        <v>0.5051546391752577</v>
      </c>
      <c r="E42" s="48">
        <v>0</v>
      </c>
      <c r="F42" s="220">
        <f>E42/E46</f>
        <v>0</v>
      </c>
      <c r="G42" s="48">
        <v>321</v>
      </c>
      <c r="H42" s="220">
        <f>G42/G46</f>
        <v>0.16921454928835003</v>
      </c>
      <c r="I42" s="48">
        <v>8</v>
      </c>
      <c r="J42" s="220">
        <f>I42/I46</f>
        <v>0.045714285714285714</v>
      </c>
      <c r="K42" s="48">
        <v>125</v>
      </c>
      <c r="L42" s="221">
        <f>K42/K46</f>
        <v>0.13919821826280623</v>
      </c>
      <c r="M42"/>
      <c r="N42"/>
      <c r="O42"/>
      <c r="P42"/>
      <c r="Q42"/>
      <c r="R42"/>
      <c r="S42"/>
      <c r="T42"/>
    </row>
    <row r="43" spans="2:20" s="26" customFormat="1" ht="30" customHeight="1">
      <c r="B43" s="274" t="s">
        <v>358</v>
      </c>
      <c r="C43" s="215">
        <v>135</v>
      </c>
      <c r="D43" s="220">
        <f>C43/C46</f>
        <v>0.6958762886597938</v>
      </c>
      <c r="E43" s="48">
        <v>4</v>
      </c>
      <c r="F43" s="220">
        <f>E43/E46</f>
        <v>1</v>
      </c>
      <c r="G43" s="48">
        <v>1158</v>
      </c>
      <c r="H43" s="220">
        <f>G43/G46</f>
        <v>0.6104375329467581</v>
      </c>
      <c r="I43" s="48">
        <v>154</v>
      </c>
      <c r="J43" s="220">
        <f>I43/I46</f>
        <v>0.88</v>
      </c>
      <c r="K43" s="48">
        <v>784</v>
      </c>
      <c r="L43" s="221">
        <f>K43/K46</f>
        <v>0.8730512249443207</v>
      </c>
      <c r="M43"/>
      <c r="N43"/>
      <c r="O43"/>
      <c r="P43"/>
      <c r="Q43"/>
      <c r="R43"/>
      <c r="S43"/>
      <c r="T43"/>
    </row>
    <row r="44" spans="2:20" s="26" customFormat="1" ht="30" customHeight="1">
      <c r="B44" s="238" t="s">
        <v>359</v>
      </c>
      <c r="C44" s="215">
        <v>3</v>
      </c>
      <c r="D44" s="220">
        <f>C44/C46</f>
        <v>0.015463917525773196</v>
      </c>
      <c r="E44" s="48">
        <v>0</v>
      </c>
      <c r="F44" s="220">
        <f>E44/E46</f>
        <v>0</v>
      </c>
      <c r="G44" s="48">
        <v>248</v>
      </c>
      <c r="H44" s="220">
        <f>G44/G46</f>
        <v>0.13073273589878756</v>
      </c>
      <c r="I44" s="48">
        <v>1</v>
      </c>
      <c r="J44" s="220">
        <f>I44/I46</f>
        <v>0.005714285714285714</v>
      </c>
      <c r="K44" s="48">
        <v>21</v>
      </c>
      <c r="L44" s="221">
        <f>K44/K46</f>
        <v>0.02338530066815145</v>
      </c>
      <c r="M44"/>
      <c r="N44"/>
      <c r="O44"/>
      <c r="P44"/>
      <c r="Q44"/>
      <c r="R44"/>
      <c r="S44"/>
      <c r="T44"/>
    </row>
    <row r="45" spans="2:20" s="26" customFormat="1" ht="30" customHeight="1">
      <c r="B45" s="238" t="s">
        <v>360</v>
      </c>
      <c r="C45" s="215">
        <v>38</v>
      </c>
      <c r="D45" s="220">
        <f>C45/C46</f>
        <v>0.1958762886597938</v>
      </c>
      <c r="E45" s="48">
        <v>0</v>
      </c>
      <c r="F45" s="220">
        <f>E45/E46</f>
        <v>0</v>
      </c>
      <c r="G45" s="48">
        <v>491</v>
      </c>
      <c r="H45" s="220">
        <f>G45/G46</f>
        <v>0.2588297311544544</v>
      </c>
      <c r="I45" s="48">
        <v>20</v>
      </c>
      <c r="J45" s="220">
        <f>I45/I46</f>
        <v>0.11428571428571428</v>
      </c>
      <c r="K45" s="48">
        <v>93</v>
      </c>
      <c r="L45" s="221">
        <f>K45/K46</f>
        <v>0.10356347438752785</v>
      </c>
      <c r="M45"/>
      <c r="N45"/>
      <c r="O45"/>
      <c r="P45"/>
      <c r="Q45"/>
      <c r="R45"/>
      <c r="S45"/>
      <c r="T45"/>
    </row>
    <row r="46" spans="2:20" s="26" customFormat="1" ht="24.75" customHeight="1" thickBot="1">
      <c r="B46" s="110" t="s">
        <v>437</v>
      </c>
      <c r="C46" s="248">
        <v>194</v>
      </c>
      <c r="D46" s="130">
        <v>1</v>
      </c>
      <c r="E46" s="248">
        <f>SUM(E42:E45)</f>
        <v>4</v>
      </c>
      <c r="F46" s="130">
        <f>SUM(F42:F45)</f>
        <v>1</v>
      </c>
      <c r="G46" s="248">
        <v>1897</v>
      </c>
      <c r="H46" s="130">
        <v>1</v>
      </c>
      <c r="I46" s="248">
        <v>175</v>
      </c>
      <c r="J46" s="130">
        <v>1</v>
      </c>
      <c r="K46" s="248">
        <v>898</v>
      </c>
      <c r="L46" s="131">
        <v>1</v>
      </c>
      <c r="M46"/>
      <c r="N46"/>
      <c r="O46"/>
      <c r="P46"/>
      <c r="Q46"/>
      <c r="R46"/>
      <c r="S46"/>
      <c r="T46"/>
    </row>
    <row r="47" spans="2:24" s="26" customFormat="1" ht="15" customHeight="1">
      <c r="B47" s="57"/>
      <c r="J47"/>
      <c r="K47"/>
      <c r="L47"/>
      <c r="M47"/>
      <c r="N47"/>
      <c r="O47"/>
      <c r="P47"/>
      <c r="Q47"/>
      <c r="R47"/>
      <c r="S47"/>
      <c r="T47"/>
      <c r="U47"/>
      <c r="V47"/>
      <c r="W47"/>
      <c r="X47"/>
    </row>
    <row r="48" spans="2:24" s="26" customFormat="1" ht="15" customHeight="1">
      <c r="B48" s="57"/>
      <c r="J48"/>
      <c r="K48"/>
      <c r="L48"/>
      <c r="M48"/>
      <c r="N48"/>
      <c r="O48"/>
      <c r="P48"/>
      <c r="Q48"/>
      <c r="R48"/>
      <c r="S48"/>
      <c r="T48"/>
      <c r="U48"/>
      <c r="V48"/>
      <c r="W48"/>
      <c r="X48"/>
    </row>
    <row r="49" spans="2:24" s="26" customFormat="1" ht="15" customHeight="1">
      <c r="B49" s="266" t="s">
        <v>440</v>
      </c>
      <c r="C49" s="44" t="str">
        <f>B21</f>
        <v>Transport van de patiënten: Type transportmiddel per type opname</v>
      </c>
      <c r="J49"/>
      <c r="K49"/>
      <c r="L49"/>
      <c r="M49"/>
      <c r="N49"/>
      <c r="O49"/>
      <c r="P49"/>
      <c r="Q49"/>
      <c r="R49"/>
      <c r="S49"/>
      <c r="T49"/>
      <c r="U49"/>
      <c r="V49"/>
      <c r="W49"/>
      <c r="X49"/>
    </row>
    <row r="50" spans="10:24" s="26" customFormat="1" ht="15" customHeight="1" thickBot="1">
      <c r="J50"/>
      <c r="K50"/>
      <c r="L50"/>
      <c r="M50"/>
      <c r="N50"/>
      <c r="O50"/>
      <c r="P50"/>
      <c r="Q50"/>
      <c r="R50"/>
      <c r="S50"/>
      <c r="T50"/>
      <c r="U50"/>
      <c r="V50"/>
      <c r="W50"/>
      <c r="X50"/>
    </row>
    <row r="51" spans="2:16" ht="51" customHeight="1">
      <c r="B51" s="644" t="s">
        <v>637</v>
      </c>
      <c r="C51" s="341" t="s">
        <v>651</v>
      </c>
      <c r="D51" s="647"/>
      <c r="E51" s="341" t="s">
        <v>235</v>
      </c>
      <c r="F51" s="341"/>
      <c r="G51" s="341" t="s">
        <v>236</v>
      </c>
      <c r="H51" s="341"/>
      <c r="I51" s="341" t="s">
        <v>237</v>
      </c>
      <c r="J51" s="341"/>
      <c r="K51" s="341" t="s">
        <v>238</v>
      </c>
      <c r="L51" s="341"/>
      <c r="M51" s="341" t="s">
        <v>239</v>
      </c>
      <c r="N51" s="341"/>
      <c r="O51" s="341" t="s">
        <v>241</v>
      </c>
      <c r="P51" s="342"/>
    </row>
    <row r="52" spans="2:16" ht="24.75" customHeight="1">
      <c r="B52" s="645"/>
      <c r="C52" s="43" t="s">
        <v>559</v>
      </c>
      <c r="D52" s="43" t="s">
        <v>69</v>
      </c>
      <c r="E52" s="43" t="s">
        <v>559</v>
      </c>
      <c r="F52" s="43" t="s">
        <v>69</v>
      </c>
      <c r="G52" s="43" t="s">
        <v>559</v>
      </c>
      <c r="H52" s="43" t="s">
        <v>69</v>
      </c>
      <c r="I52" s="43" t="s">
        <v>559</v>
      </c>
      <c r="J52" s="43" t="s">
        <v>69</v>
      </c>
      <c r="K52" s="43" t="s">
        <v>559</v>
      </c>
      <c r="L52" s="43" t="s">
        <v>69</v>
      </c>
      <c r="M52" s="43" t="s">
        <v>559</v>
      </c>
      <c r="N52" s="43" t="s">
        <v>69</v>
      </c>
      <c r="O52" s="43" t="s">
        <v>559</v>
      </c>
      <c r="P52" s="112" t="s">
        <v>69</v>
      </c>
    </row>
    <row r="53" spans="2:16" ht="30" customHeight="1">
      <c r="B53" s="274" t="s">
        <v>357</v>
      </c>
      <c r="C53" s="48">
        <v>0</v>
      </c>
      <c r="D53" s="207">
        <f>C53/C57</f>
        <v>0</v>
      </c>
      <c r="E53" s="48">
        <v>0</v>
      </c>
      <c r="F53" s="207">
        <f>E53/E57</f>
        <v>0</v>
      </c>
      <c r="G53" s="48">
        <v>0</v>
      </c>
      <c r="H53" s="207">
        <f>G53/G57</f>
        <v>0</v>
      </c>
      <c r="I53" s="48">
        <v>0</v>
      </c>
      <c r="J53" s="207">
        <f>I53/I57</f>
        <v>0</v>
      </c>
      <c r="K53" s="48">
        <v>391</v>
      </c>
      <c r="L53" s="50">
        <f>K53/K57</f>
        <v>1</v>
      </c>
      <c r="M53" s="48">
        <v>109</v>
      </c>
      <c r="N53" s="50">
        <f>M53/M57</f>
        <v>1</v>
      </c>
      <c r="O53" s="48">
        <v>0</v>
      </c>
      <c r="P53" s="261">
        <f>O53/O57</f>
        <v>0</v>
      </c>
    </row>
    <row r="54" spans="2:16" ht="30" customHeight="1">
      <c r="B54" s="274" t="s">
        <v>358</v>
      </c>
      <c r="C54" s="48">
        <v>0</v>
      </c>
      <c r="D54" s="207">
        <f>C54/C57</f>
        <v>0</v>
      </c>
      <c r="E54" s="48">
        <v>0</v>
      </c>
      <c r="F54" s="207">
        <f>E54/E57</f>
        <v>0</v>
      </c>
      <c r="G54" s="48">
        <v>10</v>
      </c>
      <c r="H54" s="50">
        <f>G54/G57</f>
        <v>0.011668611435239206</v>
      </c>
      <c r="I54" s="48">
        <v>1346</v>
      </c>
      <c r="J54" s="50">
        <f>I54/I57</f>
        <v>0.9911634756995582</v>
      </c>
      <c r="K54" s="48">
        <v>292</v>
      </c>
      <c r="L54" s="50">
        <f>K54/K57</f>
        <v>0.7468030690537084</v>
      </c>
      <c r="M54" s="48">
        <v>101</v>
      </c>
      <c r="N54" s="50">
        <f>M54/M57</f>
        <v>0.926605504587156</v>
      </c>
      <c r="O54" s="48">
        <v>1</v>
      </c>
      <c r="P54" s="92">
        <f>O54/O57</f>
        <v>1</v>
      </c>
    </row>
    <row r="55" spans="2:16" ht="30" customHeight="1">
      <c r="B55" s="238" t="s">
        <v>359</v>
      </c>
      <c r="C55" s="48">
        <v>0</v>
      </c>
      <c r="D55" s="207">
        <f>C55/C57</f>
        <v>0</v>
      </c>
      <c r="E55" s="48">
        <v>0</v>
      </c>
      <c r="F55" s="207">
        <f>E55/E57</f>
        <v>0</v>
      </c>
      <c r="G55" s="48">
        <v>0</v>
      </c>
      <c r="H55" s="207">
        <f>G55/G57</f>
        <v>0</v>
      </c>
      <c r="I55" s="48">
        <v>0</v>
      </c>
      <c r="J55" s="207">
        <f>I55/I57</f>
        <v>0</v>
      </c>
      <c r="K55" s="48">
        <v>97</v>
      </c>
      <c r="L55" s="50">
        <f>K55/K57</f>
        <v>0.24808184143222506</v>
      </c>
      <c r="M55" s="48">
        <v>0</v>
      </c>
      <c r="N55" s="207">
        <f>M55/M57</f>
        <v>0</v>
      </c>
      <c r="O55" s="48">
        <v>0</v>
      </c>
      <c r="P55" s="261">
        <f>O55/O57</f>
        <v>0</v>
      </c>
    </row>
    <row r="56" spans="2:16" ht="30" customHeight="1">
      <c r="B56" s="238" t="s">
        <v>360</v>
      </c>
      <c r="C56" s="48">
        <v>2</v>
      </c>
      <c r="D56" s="220">
        <f>C56/C57</f>
        <v>1</v>
      </c>
      <c r="E56" s="48">
        <v>1</v>
      </c>
      <c r="F56" s="220">
        <f>E56/E57</f>
        <v>1</v>
      </c>
      <c r="G56" s="48">
        <v>847</v>
      </c>
      <c r="H56" s="220">
        <f>G56/G57</f>
        <v>0.9883313885647608</v>
      </c>
      <c r="I56" s="48">
        <v>12</v>
      </c>
      <c r="J56" s="220">
        <f>I56/I57</f>
        <v>0.008836524300441826</v>
      </c>
      <c r="K56" s="48">
        <v>2</v>
      </c>
      <c r="L56" s="220">
        <f>K56/K57</f>
        <v>0.005115089514066497</v>
      </c>
      <c r="M56" s="48">
        <v>5</v>
      </c>
      <c r="N56" s="220">
        <f>M56/M57</f>
        <v>0.045871559633027525</v>
      </c>
      <c r="O56" s="48">
        <v>0</v>
      </c>
      <c r="P56" s="262">
        <f>O56/O57</f>
        <v>0</v>
      </c>
    </row>
    <row r="57" spans="2:16" ht="24.75" customHeight="1" thickBot="1">
      <c r="B57" s="110" t="s">
        <v>437</v>
      </c>
      <c r="C57" s="111">
        <v>2</v>
      </c>
      <c r="D57" s="209">
        <v>1</v>
      </c>
      <c r="E57" s="111">
        <v>1</v>
      </c>
      <c r="F57" s="209">
        <v>1</v>
      </c>
      <c r="G57" s="111">
        <v>857</v>
      </c>
      <c r="H57" s="209">
        <v>1</v>
      </c>
      <c r="I57" s="111">
        <v>1358</v>
      </c>
      <c r="J57" s="209">
        <v>1</v>
      </c>
      <c r="K57" s="111">
        <v>391</v>
      </c>
      <c r="L57" s="209">
        <v>1</v>
      </c>
      <c r="M57" s="111">
        <v>109</v>
      </c>
      <c r="N57" s="209">
        <v>1</v>
      </c>
      <c r="O57" s="111">
        <v>1</v>
      </c>
      <c r="P57" s="210">
        <v>1</v>
      </c>
    </row>
  </sheetData>
  <sheetProtection/>
  <mergeCells count="30">
    <mergeCell ref="F9:H9"/>
    <mergeCell ref="C25:E25"/>
    <mergeCell ref="C8:E8"/>
    <mergeCell ref="C9:E9"/>
    <mergeCell ref="M51:N51"/>
    <mergeCell ref="O51:P51"/>
    <mergeCell ref="K40:L40"/>
    <mergeCell ref="I51:J51"/>
    <mergeCell ref="I40:J40"/>
    <mergeCell ref="K51:L51"/>
    <mergeCell ref="C27:E27"/>
    <mergeCell ref="C26:E26"/>
    <mergeCell ref="F27:H27"/>
    <mergeCell ref="E40:F40"/>
    <mergeCell ref="B7:B8"/>
    <mergeCell ref="B24:B25"/>
    <mergeCell ref="C24:H24"/>
    <mergeCell ref="C7:H7"/>
    <mergeCell ref="F25:H25"/>
    <mergeCell ref="F8:H8"/>
    <mergeCell ref="G40:H40"/>
    <mergeCell ref="C40:D40"/>
    <mergeCell ref="B40:B41"/>
    <mergeCell ref="B51:B52"/>
    <mergeCell ref="C10:E10"/>
    <mergeCell ref="F10:H10"/>
    <mergeCell ref="C51:D51"/>
    <mergeCell ref="E51:F51"/>
    <mergeCell ref="G51:H51"/>
    <mergeCell ref="F26:H26"/>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X86"/>
  <sheetViews>
    <sheetView zoomScale="85" zoomScaleNormal="85" zoomScalePageLayoutView="0" workbookViewId="0" topLeftCell="A1">
      <pane ySplit="1" topLeftCell="A14" activePane="bottomLeft" state="frozen"/>
      <selection pane="topLeft" activeCell="A1" sqref="A1"/>
      <selection pane="bottomLeft" activeCell="H4" sqref="H4"/>
    </sheetView>
  </sheetViews>
  <sheetFormatPr defaultColWidth="9.140625" defaultRowHeight="12.75"/>
  <cols>
    <col min="1" max="1" width="12.7109375" style="0" bestFit="1" customWidth="1"/>
    <col min="2" max="13" width="12.7109375" style="0" customWidth="1"/>
    <col min="14" max="14" width="15.7109375" style="0" customWidth="1"/>
    <col min="15" max="16" width="30.7109375" style="0" customWidth="1"/>
    <col min="17" max="16384" width="11.421875" style="0" customWidth="1"/>
  </cols>
  <sheetData>
    <row r="1" ht="12.75">
      <c r="A1" s="6" t="s">
        <v>376</v>
      </c>
    </row>
    <row r="2" ht="12.75">
      <c r="A2" s="1"/>
    </row>
    <row r="4" spans="1:6" s="38" customFormat="1" ht="15.75">
      <c r="A4" s="39" t="s">
        <v>88</v>
      </c>
      <c r="B4" s="37" t="s">
        <v>441</v>
      </c>
      <c r="C4" s="37"/>
      <c r="D4" s="37"/>
      <c r="E4" s="37"/>
      <c r="F4" s="37"/>
    </row>
    <row r="5" ht="12.75">
      <c r="A5" s="2"/>
    </row>
    <row r="6" ht="13.5" thickBot="1"/>
    <row r="7" spans="2:13" ht="39.75" customHeight="1">
      <c r="B7" s="698" t="s">
        <v>442</v>
      </c>
      <c r="C7" s="699"/>
      <c r="D7" s="700"/>
      <c r="E7" s="701" t="s">
        <v>443</v>
      </c>
      <c r="F7" s="699"/>
      <c r="G7" s="700"/>
      <c r="H7" s="328" t="s">
        <v>559</v>
      </c>
      <c r="I7" s="329"/>
      <c r="J7" s="428"/>
      <c r="K7" s="328" t="s">
        <v>48</v>
      </c>
      <c r="L7" s="329"/>
      <c r="M7" s="418"/>
    </row>
    <row r="8" spans="2:13" ht="79.5" customHeight="1">
      <c r="B8" s="412" t="s">
        <v>511</v>
      </c>
      <c r="C8" s="680"/>
      <c r="D8" s="312"/>
      <c r="E8" s="681" t="s">
        <v>361</v>
      </c>
      <c r="F8" s="680"/>
      <c r="G8" s="312"/>
      <c r="H8" s="370" t="s">
        <v>756</v>
      </c>
      <c r="I8" s="371"/>
      <c r="J8" s="376"/>
      <c r="K8" s="370" t="s">
        <v>661</v>
      </c>
      <c r="L8" s="371"/>
      <c r="M8" s="372"/>
    </row>
    <row r="9" spans="2:13" ht="24.75" customHeight="1" thickBot="1">
      <c r="B9" s="308" t="s">
        <v>437</v>
      </c>
      <c r="C9" s="309"/>
      <c r="D9" s="309"/>
      <c r="E9" s="309"/>
      <c r="F9" s="309"/>
      <c r="G9" s="390"/>
      <c r="H9" s="317" t="s">
        <v>674</v>
      </c>
      <c r="I9" s="318"/>
      <c r="J9" s="319"/>
      <c r="K9" s="575">
        <v>100</v>
      </c>
      <c r="L9" s="603"/>
      <c r="M9" s="325"/>
    </row>
    <row r="10" ht="27.75" customHeight="1"/>
    <row r="11" spans="2:6" s="26" customFormat="1" ht="15" customHeight="1">
      <c r="B11" s="44" t="s">
        <v>780</v>
      </c>
      <c r="C11" s="44"/>
      <c r="D11" s="44"/>
      <c r="E11" s="44" t="s">
        <v>613</v>
      </c>
      <c r="F11" s="44"/>
    </row>
    <row r="12" s="26" customFormat="1" ht="15" customHeight="1"/>
    <row r="13" spans="2:14" s="26" customFormat="1" ht="15" customHeight="1">
      <c r="B13" s="163" t="s">
        <v>49</v>
      </c>
      <c r="C13" s="163"/>
      <c r="D13" s="163"/>
      <c r="E13" s="284" t="s">
        <v>754</v>
      </c>
      <c r="F13" s="290"/>
      <c r="G13" s="285"/>
      <c r="H13" s="285"/>
      <c r="I13" s="285"/>
      <c r="J13" s="285"/>
      <c r="K13" s="285"/>
      <c r="L13" s="285"/>
      <c r="M13" s="285"/>
      <c r="N13" s="285"/>
    </row>
    <row r="14" spans="2:14" s="26" customFormat="1" ht="15" customHeight="1">
      <c r="B14" s="169" t="s">
        <v>68</v>
      </c>
      <c r="C14" s="169"/>
      <c r="D14" s="169"/>
      <c r="E14" s="284" t="s">
        <v>120</v>
      </c>
      <c r="F14" s="284"/>
      <c r="G14" s="285"/>
      <c r="H14" s="285"/>
      <c r="I14" s="285"/>
      <c r="J14" s="285"/>
      <c r="K14" s="285"/>
      <c r="L14" s="285"/>
      <c r="M14" s="285"/>
      <c r="N14" s="285"/>
    </row>
    <row r="15" spans="2:14" s="26" customFormat="1" ht="15" customHeight="1">
      <c r="B15" s="169" t="s">
        <v>535</v>
      </c>
      <c r="C15" s="169"/>
      <c r="D15" s="169"/>
      <c r="E15" s="284" t="s">
        <v>755</v>
      </c>
      <c r="F15" s="284"/>
      <c r="G15" s="285"/>
      <c r="H15" s="285"/>
      <c r="I15" s="285"/>
      <c r="J15" s="285"/>
      <c r="K15" s="285"/>
      <c r="L15" s="285"/>
      <c r="M15" s="285"/>
      <c r="N15" s="285"/>
    </row>
    <row r="16" spans="2:6" s="26" customFormat="1" ht="15" customHeight="1">
      <c r="B16" s="169" t="s">
        <v>537</v>
      </c>
      <c r="C16" s="169"/>
      <c r="D16" s="169"/>
      <c r="F16" s="169"/>
    </row>
    <row r="17" ht="15" customHeight="1"/>
    <row r="18" spans="2:24" s="26" customFormat="1" ht="15" customHeight="1">
      <c r="B18" s="44" t="s">
        <v>599</v>
      </c>
      <c r="C18" s="169"/>
      <c r="D18" s="169"/>
      <c r="F18" s="169"/>
      <c r="G18" s="169"/>
      <c r="J18"/>
      <c r="K18"/>
      <c r="L18"/>
      <c r="M18"/>
      <c r="N18"/>
      <c r="O18"/>
      <c r="P18"/>
      <c r="Q18"/>
      <c r="R18"/>
      <c r="S18"/>
      <c r="T18"/>
      <c r="U18"/>
      <c r="V18"/>
      <c r="W18"/>
      <c r="X18"/>
    </row>
    <row r="19" spans="2:24" s="26" customFormat="1" ht="15" customHeight="1">
      <c r="B19" s="169" t="s">
        <v>229</v>
      </c>
      <c r="C19" s="169"/>
      <c r="D19" s="169"/>
      <c r="E19" s="169"/>
      <c r="F19" s="169"/>
      <c r="G19" s="169"/>
      <c r="J19"/>
      <c r="K19"/>
      <c r="L19"/>
      <c r="M19"/>
      <c r="N19"/>
      <c r="O19"/>
      <c r="P19"/>
      <c r="Q19"/>
      <c r="R19"/>
      <c r="S19"/>
      <c r="T19"/>
      <c r="U19"/>
      <c r="V19"/>
      <c r="W19"/>
      <c r="X19"/>
    </row>
    <row r="20" ht="15" customHeight="1"/>
    <row r="21" spans="1:13" ht="15" customHeight="1">
      <c r="A21" s="39" t="s">
        <v>50</v>
      </c>
      <c r="B21" s="37" t="s">
        <v>444</v>
      </c>
      <c r="C21" s="37"/>
      <c r="D21" s="37"/>
      <c r="E21" s="37"/>
      <c r="F21" s="37"/>
      <c r="G21" s="38"/>
      <c r="H21" s="38"/>
      <c r="I21" s="38"/>
      <c r="J21" s="38"/>
      <c r="K21" s="38"/>
      <c r="L21" s="38"/>
      <c r="M21" s="38"/>
    </row>
    <row r="22" ht="15" customHeight="1">
      <c r="A22" s="2"/>
    </row>
    <row r="23" ht="15" customHeight="1" thickBot="1"/>
    <row r="24" spans="2:12" ht="24.75" customHeight="1">
      <c r="B24" s="366" t="s">
        <v>637</v>
      </c>
      <c r="C24" s="682"/>
      <c r="D24" s="356"/>
      <c r="E24" s="364" t="s">
        <v>594</v>
      </c>
      <c r="F24" s="364"/>
      <c r="G24" s="568"/>
      <c r="H24" s="568"/>
      <c r="I24" s="689"/>
      <c r="J24" s="690"/>
      <c r="K24" s="137"/>
      <c r="L24" s="137"/>
    </row>
    <row r="25" spans="2:12" ht="24.75" customHeight="1">
      <c r="B25" s="683"/>
      <c r="C25" s="684"/>
      <c r="D25" s="358"/>
      <c r="E25" s="395" t="s">
        <v>559</v>
      </c>
      <c r="F25" s="395"/>
      <c r="G25" s="419"/>
      <c r="H25" s="395" t="s">
        <v>48</v>
      </c>
      <c r="I25" s="335"/>
      <c r="J25" s="679"/>
      <c r="K25" s="137"/>
      <c r="L25" s="137"/>
    </row>
    <row r="26" spans="2:12" ht="15" customHeight="1">
      <c r="B26" s="368" t="s">
        <v>511</v>
      </c>
      <c r="C26" s="685"/>
      <c r="D26" s="686"/>
      <c r="E26" s="384" t="s">
        <v>125</v>
      </c>
      <c r="F26" s="384"/>
      <c r="G26" s="419"/>
      <c r="H26" s="384" t="s">
        <v>661</v>
      </c>
      <c r="I26" s="320"/>
      <c r="J26" s="396"/>
      <c r="K26" s="206"/>
      <c r="L26" s="206"/>
    </row>
    <row r="27" spans="2:12" ht="15" customHeight="1">
      <c r="B27" s="368"/>
      <c r="C27" s="685"/>
      <c r="D27" s="686"/>
      <c r="E27" s="384"/>
      <c r="F27" s="384"/>
      <c r="G27" s="419"/>
      <c r="H27" s="384"/>
      <c r="I27" s="320"/>
      <c r="J27" s="396"/>
      <c r="K27" s="206"/>
      <c r="L27" s="206"/>
    </row>
    <row r="28" spans="2:12" ht="15" customHeight="1">
      <c r="B28" s="368"/>
      <c r="C28" s="685"/>
      <c r="D28" s="686"/>
      <c r="E28" s="384"/>
      <c r="F28" s="384"/>
      <c r="G28" s="419"/>
      <c r="H28" s="384"/>
      <c r="I28" s="320"/>
      <c r="J28" s="396"/>
      <c r="K28" s="206"/>
      <c r="L28" s="206"/>
    </row>
    <row r="29" spans="2:12" ht="15" customHeight="1">
      <c r="B29" s="368"/>
      <c r="C29" s="685"/>
      <c r="D29" s="686"/>
      <c r="E29" s="419"/>
      <c r="F29" s="419"/>
      <c r="G29" s="419"/>
      <c r="H29" s="384"/>
      <c r="I29" s="320"/>
      <c r="J29" s="396"/>
      <c r="K29" s="206"/>
      <c r="L29" s="206"/>
    </row>
    <row r="30" spans="2:12" ht="15" customHeight="1">
      <c r="B30" s="687"/>
      <c r="C30" s="688"/>
      <c r="D30" s="686"/>
      <c r="E30" s="419"/>
      <c r="F30" s="419"/>
      <c r="G30" s="419"/>
      <c r="H30" s="385"/>
      <c r="I30" s="573"/>
      <c r="J30" s="396"/>
      <c r="K30" s="206"/>
      <c r="L30" s="206"/>
    </row>
    <row r="31" spans="2:12" ht="39.75" customHeight="1" thickBot="1">
      <c r="B31" s="359" t="s">
        <v>445</v>
      </c>
      <c r="C31" s="694"/>
      <c r="D31" s="695"/>
      <c r="E31" s="397" t="s">
        <v>355</v>
      </c>
      <c r="F31" s="397"/>
      <c r="G31" s="693"/>
      <c r="H31" s="691">
        <v>100</v>
      </c>
      <c r="I31" s="575"/>
      <c r="J31" s="692"/>
      <c r="K31" s="137"/>
      <c r="L31" s="137"/>
    </row>
    <row r="32" spans="1:18" s="26" customFormat="1" ht="15" customHeight="1">
      <c r="A32"/>
      <c r="B32"/>
      <c r="C32"/>
      <c r="D32"/>
      <c r="E32"/>
      <c r="F32"/>
      <c r="G32"/>
      <c r="H32"/>
      <c r="I32"/>
      <c r="J32"/>
      <c r="K32"/>
      <c r="L32"/>
      <c r="M32"/>
      <c r="O32"/>
      <c r="P32"/>
      <c r="Q32"/>
      <c r="R32"/>
    </row>
    <row r="33" spans="2:18" s="26" customFormat="1" ht="15" customHeight="1">
      <c r="B33" s="44" t="s">
        <v>780</v>
      </c>
      <c r="C33" s="44"/>
      <c r="D33" s="44"/>
      <c r="E33" s="44" t="s">
        <v>362</v>
      </c>
      <c r="H33" s="44" t="s">
        <v>614</v>
      </c>
      <c r="J33" s="44"/>
      <c r="K33" s="44"/>
      <c r="L33" s="44"/>
      <c r="O33"/>
      <c r="P33"/>
      <c r="Q33"/>
      <c r="R33"/>
    </row>
    <row r="34" spans="5:18" s="26" customFormat="1" ht="15" customHeight="1">
      <c r="E34" s="169" t="s">
        <v>129</v>
      </c>
      <c r="H34" s="169" t="s">
        <v>230</v>
      </c>
      <c r="J34" s="169"/>
      <c r="K34" s="169"/>
      <c r="L34" s="169"/>
      <c r="O34"/>
      <c r="P34"/>
      <c r="Q34"/>
      <c r="R34"/>
    </row>
    <row r="35" spans="2:18" s="26" customFormat="1" ht="15" customHeight="1">
      <c r="B35" s="163" t="s">
        <v>49</v>
      </c>
      <c r="C35" s="163"/>
      <c r="D35" s="163"/>
      <c r="E35" s="163"/>
      <c r="F35" s="163"/>
      <c r="O35"/>
      <c r="P35"/>
      <c r="Q35"/>
      <c r="R35"/>
    </row>
    <row r="36" spans="2:18" s="26" customFormat="1" ht="15" customHeight="1">
      <c r="B36" s="169" t="s">
        <v>68</v>
      </c>
      <c r="C36" s="169"/>
      <c r="D36" s="169"/>
      <c r="E36" s="169"/>
      <c r="F36" s="169"/>
      <c r="O36"/>
      <c r="P36"/>
      <c r="Q36"/>
      <c r="R36"/>
    </row>
    <row r="37" spans="1:13" ht="15" customHeight="1">
      <c r="A37" s="26"/>
      <c r="B37" s="169" t="s">
        <v>535</v>
      </c>
      <c r="C37" s="169"/>
      <c r="D37" s="169"/>
      <c r="E37" s="169"/>
      <c r="F37" s="169"/>
      <c r="G37" s="26"/>
      <c r="H37" s="26"/>
      <c r="I37" s="26"/>
      <c r="J37" s="26"/>
      <c r="K37" s="26"/>
      <c r="L37" s="26"/>
      <c r="M37" s="26"/>
    </row>
    <row r="38" spans="2:18" s="26" customFormat="1" ht="15" customHeight="1">
      <c r="B38" s="169" t="s">
        <v>538</v>
      </c>
      <c r="C38" s="169"/>
      <c r="D38" s="169"/>
      <c r="E38" s="169"/>
      <c r="F38" s="169"/>
      <c r="N38" s="66"/>
      <c r="O38"/>
      <c r="P38"/>
      <c r="Q38"/>
      <c r="R38"/>
    </row>
    <row r="39" spans="2:18" s="26" customFormat="1" ht="15" customHeight="1">
      <c r="B39" s="169"/>
      <c r="C39" s="169"/>
      <c r="D39" s="169"/>
      <c r="E39" s="169"/>
      <c r="F39" s="169"/>
      <c r="N39" s="66"/>
      <c r="O39"/>
      <c r="P39"/>
      <c r="Q39"/>
      <c r="R39"/>
    </row>
    <row r="40" spans="2:24" s="26" customFormat="1" ht="15" customHeight="1">
      <c r="B40" s="44" t="s">
        <v>599</v>
      </c>
      <c r="C40" s="169"/>
      <c r="D40" s="169"/>
      <c r="E40" s="169"/>
      <c r="F40" s="169"/>
      <c r="G40" s="169"/>
      <c r="J40"/>
      <c r="K40"/>
      <c r="L40"/>
      <c r="M40"/>
      <c r="N40"/>
      <c r="O40"/>
      <c r="P40"/>
      <c r="Q40"/>
      <c r="R40"/>
      <c r="S40"/>
      <c r="T40"/>
      <c r="U40"/>
      <c r="V40"/>
      <c r="W40"/>
      <c r="X40"/>
    </row>
    <row r="41" spans="2:24" s="26" customFormat="1" ht="15" customHeight="1">
      <c r="B41" s="169" t="s">
        <v>229</v>
      </c>
      <c r="C41" s="169"/>
      <c r="D41" s="169"/>
      <c r="E41" s="169"/>
      <c r="F41" s="169"/>
      <c r="G41" s="169"/>
      <c r="J41"/>
      <c r="K41"/>
      <c r="L41"/>
      <c r="M41"/>
      <c r="N41"/>
      <c r="O41"/>
      <c r="P41"/>
      <c r="Q41"/>
      <c r="R41"/>
      <c r="S41"/>
      <c r="T41"/>
      <c r="U41"/>
      <c r="V41"/>
      <c r="W41"/>
      <c r="X41"/>
    </row>
    <row r="42" spans="1:18" s="26" customFormat="1" ht="15" customHeight="1">
      <c r="A42"/>
      <c r="B42"/>
      <c r="C42"/>
      <c r="D42"/>
      <c r="E42"/>
      <c r="F42"/>
      <c r="G42"/>
      <c r="H42"/>
      <c r="I42"/>
      <c r="J42"/>
      <c r="K42"/>
      <c r="L42"/>
      <c r="M42"/>
      <c r="O42"/>
      <c r="P42"/>
      <c r="Q42"/>
      <c r="R42"/>
    </row>
    <row r="43" spans="1:18" s="26" customFormat="1" ht="15" customHeight="1">
      <c r="A43"/>
      <c r="B43" s="44" t="s">
        <v>446</v>
      </c>
      <c r="C43"/>
      <c r="D43" s="35" t="str">
        <f>B4</f>
        <v>Transport van de patiënten: Type en code transportmiddel</v>
      </c>
      <c r="E43"/>
      <c r="F43"/>
      <c r="G43"/>
      <c r="H43"/>
      <c r="I43"/>
      <c r="J43"/>
      <c r="K43"/>
      <c r="L43"/>
      <c r="M43"/>
      <c r="O43"/>
      <c r="P43"/>
      <c r="Q43"/>
      <c r="R43"/>
    </row>
    <row r="44" spans="1:18" s="26" customFormat="1" ht="15" customHeight="1" thickBot="1">
      <c r="A44"/>
      <c r="B44"/>
      <c r="C44"/>
      <c r="D44"/>
      <c r="E44"/>
      <c r="F44"/>
      <c r="G44"/>
      <c r="H44"/>
      <c r="I44"/>
      <c r="J44"/>
      <c r="K44"/>
      <c r="L44"/>
      <c r="M44"/>
      <c r="O44"/>
      <c r="P44"/>
      <c r="Q44"/>
      <c r="R44"/>
    </row>
    <row r="45" spans="2:20" s="26" customFormat="1" ht="49.5" customHeight="1">
      <c r="B45" s="424" t="s">
        <v>637</v>
      </c>
      <c r="C45" s="568"/>
      <c r="D45" s="386" t="s">
        <v>448</v>
      </c>
      <c r="E45" s="387"/>
      <c r="F45" s="202" t="s">
        <v>559</v>
      </c>
      <c r="G45" s="203" t="s">
        <v>69</v>
      </c>
      <c r="H45"/>
      <c r="I45"/>
      <c r="J45"/>
      <c r="K45"/>
      <c r="L45"/>
      <c r="M45"/>
      <c r="N45"/>
      <c r="O45"/>
      <c r="Q45"/>
      <c r="R45"/>
      <c r="S45"/>
      <c r="T45"/>
    </row>
    <row r="46" spans="2:20" s="26" customFormat="1" ht="15" customHeight="1">
      <c r="B46" s="658" t="s">
        <v>357</v>
      </c>
      <c r="C46" s="419"/>
      <c r="D46" s="243">
        <v>201000</v>
      </c>
      <c r="E46" s="244"/>
      <c r="F46" s="48">
        <v>2</v>
      </c>
      <c r="G46" s="221">
        <f>F46/F74</f>
        <v>0.0013995801259622112</v>
      </c>
      <c r="H46"/>
      <c r="I46"/>
      <c r="J46"/>
      <c r="K46"/>
      <c r="L46"/>
      <c r="M46"/>
      <c r="N46"/>
      <c r="O46"/>
      <c r="Q46"/>
      <c r="R46"/>
      <c r="S46"/>
      <c r="T46"/>
    </row>
    <row r="47" spans="2:20" s="26" customFormat="1" ht="15" customHeight="1">
      <c r="B47" s="659"/>
      <c r="C47" s="419"/>
      <c r="D47" s="243">
        <v>209000</v>
      </c>
      <c r="E47" s="244"/>
      <c r="F47" s="48">
        <v>6</v>
      </c>
      <c r="G47" s="221">
        <f>F47/F74</f>
        <v>0.004198740377886634</v>
      </c>
      <c r="H47"/>
      <c r="I47"/>
      <c r="J47"/>
      <c r="K47"/>
      <c r="L47"/>
      <c r="M47"/>
      <c r="N47"/>
      <c r="O47"/>
      <c r="Q47"/>
      <c r="R47"/>
      <c r="S47"/>
      <c r="T47"/>
    </row>
    <row r="48" spans="2:20" s="26" customFormat="1" ht="15" customHeight="1">
      <c r="B48" s="659"/>
      <c r="C48" s="419"/>
      <c r="D48" s="243">
        <v>303000</v>
      </c>
      <c r="E48" s="244"/>
      <c r="F48" s="48">
        <v>24</v>
      </c>
      <c r="G48" s="221">
        <f>F48/F74</f>
        <v>0.016794961511546535</v>
      </c>
      <c r="H48"/>
      <c r="I48"/>
      <c r="J48"/>
      <c r="K48"/>
      <c r="L48"/>
      <c r="M48"/>
      <c r="N48"/>
      <c r="O48"/>
      <c r="Q48"/>
      <c r="R48"/>
      <c r="S48"/>
      <c r="T48"/>
    </row>
    <row r="49" spans="2:20" s="26" customFormat="1" ht="15" customHeight="1">
      <c r="B49" s="658" t="s">
        <v>358</v>
      </c>
      <c r="C49" s="419"/>
      <c r="D49" s="243">
        <v>328</v>
      </c>
      <c r="E49" s="244"/>
      <c r="F49" s="48">
        <v>77</v>
      </c>
      <c r="G49" s="221">
        <f>F49/F74</f>
        <v>0.053883834849545134</v>
      </c>
      <c r="H49"/>
      <c r="I49"/>
      <c r="J49"/>
      <c r="K49"/>
      <c r="L49"/>
      <c r="M49"/>
      <c r="N49"/>
      <c r="O49"/>
      <c r="Q49"/>
      <c r="R49"/>
      <c r="S49"/>
      <c r="T49"/>
    </row>
    <row r="50" spans="2:20" s="26" customFormat="1" ht="15" customHeight="1">
      <c r="B50" s="659"/>
      <c r="C50" s="419"/>
      <c r="D50" s="243">
        <v>337</v>
      </c>
      <c r="E50" s="244"/>
      <c r="F50" s="48">
        <v>7</v>
      </c>
      <c r="G50" s="221">
        <f>F50/F74</f>
        <v>0.00489853044086774</v>
      </c>
      <c r="H50"/>
      <c r="I50"/>
      <c r="J50"/>
      <c r="K50"/>
      <c r="L50"/>
      <c r="M50"/>
      <c r="N50"/>
      <c r="O50"/>
      <c r="Q50"/>
      <c r="R50"/>
      <c r="S50"/>
      <c r="T50"/>
    </row>
    <row r="51" spans="2:20" s="26" customFormat="1" ht="15" customHeight="1">
      <c r="B51" s="659"/>
      <c r="C51" s="419"/>
      <c r="D51" s="243">
        <v>338</v>
      </c>
      <c r="E51" s="244"/>
      <c r="F51" s="48">
        <v>25</v>
      </c>
      <c r="G51" s="221">
        <f>F51/F74</f>
        <v>0.01749475157452764</v>
      </c>
      <c r="H51"/>
      <c r="I51"/>
      <c r="J51"/>
      <c r="K51"/>
      <c r="L51"/>
      <c r="M51"/>
      <c r="N51"/>
      <c r="O51"/>
      <c r="Q51"/>
      <c r="R51"/>
      <c r="S51"/>
      <c r="T51"/>
    </row>
    <row r="52" spans="2:20" s="26" customFormat="1" ht="15" customHeight="1">
      <c r="B52" s="659"/>
      <c r="C52" s="419"/>
      <c r="D52" s="243">
        <v>344</v>
      </c>
      <c r="E52" s="244"/>
      <c r="F52" s="48">
        <v>7</v>
      </c>
      <c r="G52" s="221">
        <f>F52/F74</f>
        <v>0.00489853044086774</v>
      </c>
      <c r="H52"/>
      <c r="I52"/>
      <c r="J52"/>
      <c r="K52"/>
      <c r="L52"/>
      <c r="M52"/>
      <c r="N52"/>
      <c r="O52"/>
      <c r="Q52"/>
      <c r="R52"/>
      <c r="S52"/>
      <c r="T52"/>
    </row>
    <row r="53" spans="2:20" s="26" customFormat="1" ht="60" customHeight="1">
      <c r="B53" s="658" t="s">
        <v>359</v>
      </c>
      <c r="C53" s="419"/>
      <c r="D53" s="239" t="s">
        <v>794</v>
      </c>
      <c r="E53" s="249"/>
      <c r="F53" s="48">
        <v>97</v>
      </c>
      <c r="G53" s="221">
        <f>F53/F74</f>
        <v>0.06787963610916725</v>
      </c>
      <c r="H53"/>
      <c r="I53"/>
      <c r="J53"/>
      <c r="K53"/>
      <c r="L53"/>
      <c r="M53"/>
      <c r="N53"/>
      <c r="O53"/>
      <c r="Q53"/>
      <c r="R53"/>
      <c r="S53"/>
      <c r="T53"/>
    </row>
    <row r="54" spans="2:20" s="26" customFormat="1" ht="15" customHeight="1">
      <c r="B54" s="658" t="s">
        <v>360</v>
      </c>
      <c r="C54" s="419"/>
      <c r="D54" s="243" t="s">
        <v>795</v>
      </c>
      <c r="E54" s="244"/>
      <c r="F54" s="48">
        <v>146</v>
      </c>
      <c r="G54" s="221">
        <f>F54/F74</f>
        <v>0.10216934919524143</v>
      </c>
      <c r="H54"/>
      <c r="I54"/>
      <c r="J54"/>
      <c r="K54"/>
      <c r="L54"/>
      <c r="M54"/>
      <c r="N54"/>
      <c r="O54"/>
      <c r="Q54"/>
      <c r="R54"/>
      <c r="S54"/>
      <c r="T54"/>
    </row>
    <row r="55" spans="2:20" s="26" customFormat="1" ht="15" customHeight="1">
      <c r="B55" s="659"/>
      <c r="C55" s="419"/>
      <c r="D55" s="243" t="s">
        <v>796</v>
      </c>
      <c r="E55" s="244"/>
      <c r="F55" s="48">
        <v>372</v>
      </c>
      <c r="G55" s="221">
        <f>F55/F74</f>
        <v>0.2603219034289713</v>
      </c>
      <c r="H55"/>
      <c r="I55"/>
      <c r="J55"/>
      <c r="K55"/>
      <c r="L55"/>
      <c r="M55"/>
      <c r="N55"/>
      <c r="O55"/>
      <c r="Q55"/>
      <c r="R55"/>
      <c r="S55"/>
      <c r="T55"/>
    </row>
    <row r="56" spans="2:20" s="26" customFormat="1" ht="15" customHeight="1">
      <c r="B56" s="659"/>
      <c r="C56" s="419"/>
      <c r="D56" s="243" t="s">
        <v>797</v>
      </c>
      <c r="E56" s="244"/>
      <c r="F56" s="48">
        <v>7</v>
      </c>
      <c r="G56" s="221">
        <f>F56/F74</f>
        <v>0.00489853044086774</v>
      </c>
      <c r="H56"/>
      <c r="I56"/>
      <c r="J56"/>
      <c r="K56"/>
      <c r="L56"/>
      <c r="M56"/>
      <c r="N56"/>
      <c r="O56"/>
      <c r="Q56"/>
      <c r="R56"/>
      <c r="S56"/>
      <c r="T56"/>
    </row>
    <row r="57" spans="2:20" s="26" customFormat="1" ht="15" customHeight="1">
      <c r="B57" s="659"/>
      <c r="C57" s="419"/>
      <c r="D57" s="243" t="s">
        <v>798</v>
      </c>
      <c r="E57" s="244"/>
      <c r="F57" s="48">
        <v>119</v>
      </c>
      <c r="G57" s="221">
        <f>F57/F74</f>
        <v>0.08327501749475158</v>
      </c>
      <c r="H57"/>
      <c r="I57"/>
      <c r="J57"/>
      <c r="K57"/>
      <c r="L57"/>
      <c r="M57"/>
      <c r="N57"/>
      <c r="O57"/>
      <c r="Q57"/>
      <c r="R57"/>
      <c r="S57"/>
      <c r="T57"/>
    </row>
    <row r="58" spans="2:20" s="26" customFormat="1" ht="15" customHeight="1">
      <c r="B58" s="659"/>
      <c r="C58" s="419"/>
      <c r="D58" s="243" t="s">
        <v>799</v>
      </c>
      <c r="E58" s="244"/>
      <c r="F58" s="48">
        <v>189</v>
      </c>
      <c r="G58" s="221">
        <f>F58/F74</f>
        <v>0.13226032190342898</v>
      </c>
      <c r="H58"/>
      <c r="I58"/>
      <c r="J58"/>
      <c r="K58"/>
      <c r="L58"/>
      <c r="M58"/>
      <c r="N58"/>
      <c r="O58"/>
      <c r="Q58"/>
      <c r="R58"/>
      <c r="S58"/>
      <c r="T58"/>
    </row>
    <row r="59" spans="2:20" s="26" customFormat="1" ht="15" customHeight="1">
      <c r="B59" s="659"/>
      <c r="C59" s="419"/>
      <c r="D59" s="243" t="s">
        <v>800</v>
      </c>
      <c r="E59" s="244"/>
      <c r="F59" s="48">
        <v>2</v>
      </c>
      <c r="G59" s="221">
        <f>F59/F74</f>
        <v>0.0013995801259622112</v>
      </c>
      <c r="H59"/>
      <c r="I59"/>
      <c r="J59"/>
      <c r="K59"/>
      <c r="L59"/>
      <c r="M59"/>
      <c r="N59"/>
      <c r="O59"/>
      <c r="Q59"/>
      <c r="R59"/>
      <c r="S59"/>
      <c r="T59"/>
    </row>
    <row r="60" spans="2:20" s="26" customFormat="1" ht="15" customHeight="1">
      <c r="B60" s="659"/>
      <c r="C60" s="419"/>
      <c r="D60" s="243" t="s">
        <v>801</v>
      </c>
      <c r="E60" s="244"/>
      <c r="F60" s="48">
        <v>2</v>
      </c>
      <c r="G60" s="221">
        <f>F60/F74</f>
        <v>0.0013995801259622112</v>
      </c>
      <c r="H60"/>
      <c r="I60"/>
      <c r="J60"/>
      <c r="K60"/>
      <c r="L60"/>
      <c r="M60"/>
      <c r="N60"/>
      <c r="O60"/>
      <c r="Q60"/>
      <c r="R60"/>
      <c r="S60"/>
      <c r="T60"/>
    </row>
    <row r="61" spans="2:20" s="26" customFormat="1" ht="15" customHeight="1">
      <c r="B61" s="659"/>
      <c r="C61" s="419"/>
      <c r="D61" s="243" t="s">
        <v>802</v>
      </c>
      <c r="E61" s="244"/>
      <c r="F61" s="48">
        <v>21</v>
      </c>
      <c r="G61" s="221">
        <f>F61/F74</f>
        <v>0.01469559132260322</v>
      </c>
      <c r="H61"/>
      <c r="I61"/>
      <c r="J61"/>
      <c r="K61"/>
      <c r="L61"/>
      <c r="M61"/>
      <c r="N61"/>
      <c r="O61"/>
      <c r="Q61"/>
      <c r="R61"/>
      <c r="S61"/>
      <c r="T61"/>
    </row>
    <row r="62" spans="2:20" s="26" customFormat="1" ht="15" customHeight="1">
      <c r="B62" s="659"/>
      <c r="C62" s="419"/>
      <c r="D62" s="243" t="s">
        <v>803</v>
      </c>
      <c r="E62" s="244"/>
      <c r="F62" s="48">
        <v>219</v>
      </c>
      <c r="G62" s="221">
        <f>F62/F74</f>
        <v>0.15325402379286215</v>
      </c>
      <c r="H62"/>
      <c r="I62"/>
      <c r="J62"/>
      <c r="K62"/>
      <c r="L62"/>
      <c r="M62"/>
      <c r="N62"/>
      <c r="O62"/>
      <c r="Q62"/>
      <c r="R62"/>
      <c r="S62"/>
      <c r="T62"/>
    </row>
    <row r="63" spans="2:20" s="26" customFormat="1" ht="15" customHeight="1">
      <c r="B63" s="659"/>
      <c r="C63" s="419"/>
      <c r="D63" s="243" t="s">
        <v>804</v>
      </c>
      <c r="E63" s="244"/>
      <c r="F63" s="48">
        <v>6</v>
      </c>
      <c r="G63" s="221">
        <f>F63/F74</f>
        <v>0.004198740377886634</v>
      </c>
      <c r="H63"/>
      <c r="I63"/>
      <c r="J63"/>
      <c r="K63"/>
      <c r="L63"/>
      <c r="M63"/>
      <c r="N63"/>
      <c r="O63"/>
      <c r="Q63"/>
      <c r="R63"/>
      <c r="S63"/>
      <c r="T63"/>
    </row>
    <row r="64" spans="2:20" s="26" customFormat="1" ht="15" customHeight="1">
      <c r="B64" s="659"/>
      <c r="C64" s="419"/>
      <c r="D64" s="243" t="s">
        <v>805</v>
      </c>
      <c r="E64" s="244"/>
      <c r="F64" s="48">
        <v>19</v>
      </c>
      <c r="G64" s="221">
        <f>F64/F74</f>
        <v>0.013296011196641007</v>
      </c>
      <c r="H64"/>
      <c r="I64"/>
      <c r="J64"/>
      <c r="K64"/>
      <c r="L64"/>
      <c r="M64"/>
      <c r="N64"/>
      <c r="O64"/>
      <c r="Q64"/>
      <c r="R64"/>
      <c r="S64"/>
      <c r="T64"/>
    </row>
    <row r="65" spans="2:20" s="26" customFormat="1" ht="15" customHeight="1">
      <c r="B65" s="659"/>
      <c r="C65" s="419"/>
      <c r="D65" s="243" t="s">
        <v>806</v>
      </c>
      <c r="E65" s="244"/>
      <c r="F65" s="48">
        <v>35</v>
      </c>
      <c r="G65" s="221">
        <f>F65/F74</f>
        <v>0.0244926522043387</v>
      </c>
      <c r="H65"/>
      <c r="I65"/>
      <c r="J65"/>
      <c r="K65"/>
      <c r="L65"/>
      <c r="M65"/>
      <c r="N65"/>
      <c r="O65"/>
      <c r="Q65"/>
      <c r="R65"/>
      <c r="S65"/>
      <c r="T65"/>
    </row>
    <row r="66" spans="2:20" s="26" customFormat="1" ht="15" customHeight="1">
      <c r="B66" s="659"/>
      <c r="C66" s="419"/>
      <c r="D66" s="243" t="s">
        <v>807</v>
      </c>
      <c r="E66" s="244"/>
      <c r="F66" s="48">
        <v>5</v>
      </c>
      <c r="G66" s="221">
        <f>F66/F74</f>
        <v>0.0034989503149055285</v>
      </c>
      <c r="H66"/>
      <c r="I66"/>
      <c r="J66"/>
      <c r="K66"/>
      <c r="L66"/>
      <c r="M66"/>
      <c r="N66"/>
      <c r="O66"/>
      <c r="Q66"/>
      <c r="R66"/>
      <c r="S66"/>
      <c r="T66"/>
    </row>
    <row r="67" spans="2:20" s="26" customFormat="1" ht="15" customHeight="1">
      <c r="B67" s="659"/>
      <c r="C67" s="419"/>
      <c r="D67" s="243" t="s">
        <v>808</v>
      </c>
      <c r="E67" s="244"/>
      <c r="F67" s="48">
        <v>2</v>
      </c>
      <c r="G67" s="221">
        <f>F67/F74</f>
        <v>0.0013995801259622112</v>
      </c>
      <c r="H67"/>
      <c r="I67"/>
      <c r="J67"/>
      <c r="K67"/>
      <c r="L67"/>
      <c r="M67"/>
      <c r="N67"/>
      <c r="O67"/>
      <c r="Q67"/>
      <c r="R67"/>
      <c r="S67"/>
      <c r="T67"/>
    </row>
    <row r="68" spans="2:20" s="26" customFormat="1" ht="15" customHeight="1">
      <c r="B68" s="659"/>
      <c r="C68" s="419"/>
      <c r="D68" s="243" t="s">
        <v>809</v>
      </c>
      <c r="E68" s="244"/>
      <c r="F68" s="48">
        <v>27</v>
      </c>
      <c r="G68" s="221">
        <f>F68/F74</f>
        <v>0.018894331700489854</v>
      </c>
      <c r="H68"/>
      <c r="I68"/>
      <c r="J68"/>
      <c r="K68"/>
      <c r="L68"/>
      <c r="M68"/>
      <c r="N68"/>
      <c r="O68"/>
      <c r="Q68"/>
      <c r="R68"/>
      <c r="S68"/>
      <c r="T68"/>
    </row>
    <row r="69" spans="2:20" s="26" customFormat="1" ht="15" customHeight="1">
      <c r="B69" s="659"/>
      <c r="C69" s="419"/>
      <c r="D69" s="243" t="s">
        <v>810</v>
      </c>
      <c r="E69" s="244"/>
      <c r="F69" s="48">
        <v>8</v>
      </c>
      <c r="G69" s="221">
        <f>F69/F74</f>
        <v>0.005598320503848845</v>
      </c>
      <c r="H69"/>
      <c r="I69"/>
      <c r="J69"/>
      <c r="K69"/>
      <c r="L69"/>
      <c r="M69"/>
      <c r="N69"/>
      <c r="O69"/>
      <c r="Q69"/>
      <c r="R69"/>
      <c r="S69"/>
      <c r="T69"/>
    </row>
    <row r="70" spans="2:20" s="26" customFormat="1" ht="15" customHeight="1">
      <c r="B70" s="659"/>
      <c r="C70" s="419"/>
      <c r="D70" s="243" t="s">
        <v>811</v>
      </c>
      <c r="E70" s="244"/>
      <c r="F70" s="48">
        <v>7</v>
      </c>
      <c r="G70" s="221">
        <f>F70/F74</f>
        <v>0.00489853044086774</v>
      </c>
      <c r="H70"/>
      <c r="I70"/>
      <c r="J70"/>
      <c r="K70"/>
      <c r="L70"/>
      <c r="M70"/>
      <c r="N70"/>
      <c r="O70"/>
      <c r="Q70"/>
      <c r="R70"/>
      <c r="S70"/>
      <c r="T70"/>
    </row>
    <row r="71" spans="2:20" s="26" customFormat="1" ht="15" customHeight="1">
      <c r="B71" s="659"/>
      <c r="C71" s="419"/>
      <c r="D71" s="243" t="s">
        <v>812</v>
      </c>
      <c r="E71" s="244"/>
      <c r="F71" s="48">
        <v>1</v>
      </c>
      <c r="G71" s="221">
        <f>F71/F74</f>
        <v>0.0006997900629811056</v>
      </c>
      <c r="H71"/>
      <c r="I71"/>
      <c r="J71"/>
      <c r="K71"/>
      <c r="L71"/>
      <c r="M71"/>
      <c r="N71"/>
      <c r="O71"/>
      <c r="Q71"/>
      <c r="R71"/>
      <c r="S71"/>
      <c r="T71"/>
    </row>
    <row r="72" spans="2:20" s="26" customFormat="1" ht="15" customHeight="1">
      <c r="B72" s="659"/>
      <c r="C72" s="419"/>
      <c r="D72" s="243" t="s">
        <v>813</v>
      </c>
      <c r="E72" s="244"/>
      <c r="F72" s="48">
        <v>6</v>
      </c>
      <c r="G72" s="221">
        <f>F72/F74</f>
        <v>0.004198740377886634</v>
      </c>
      <c r="H72"/>
      <c r="I72"/>
      <c r="J72"/>
      <c r="K72"/>
      <c r="L72"/>
      <c r="M72"/>
      <c r="N72"/>
      <c r="O72"/>
      <c r="Q72"/>
      <c r="R72"/>
      <c r="S72"/>
      <c r="T72"/>
    </row>
    <row r="73" spans="2:20" s="26" customFormat="1" ht="15" customHeight="1">
      <c r="B73" s="659"/>
      <c r="C73" s="419"/>
      <c r="D73" s="243" t="s">
        <v>814</v>
      </c>
      <c r="E73" s="244"/>
      <c r="F73" s="48">
        <v>23</v>
      </c>
      <c r="G73" s="221">
        <f>F73/F74</f>
        <v>0.01609517144856543</v>
      </c>
      <c r="H73"/>
      <c r="I73"/>
      <c r="J73"/>
      <c r="K73"/>
      <c r="L73"/>
      <c r="M73"/>
      <c r="N73"/>
      <c r="O73"/>
      <c r="Q73"/>
      <c r="R73"/>
      <c r="S73"/>
      <c r="T73"/>
    </row>
    <row r="74" spans="2:20" s="26" customFormat="1" ht="24.75" customHeight="1" thickBot="1">
      <c r="B74" s="660" t="s">
        <v>437</v>
      </c>
      <c r="C74" s="661"/>
      <c r="D74" s="661"/>
      <c r="E74" s="662"/>
      <c r="F74" s="111">
        <v>1429</v>
      </c>
      <c r="G74" s="210">
        <v>1</v>
      </c>
      <c r="H74"/>
      <c r="I74"/>
      <c r="J74"/>
      <c r="K74"/>
      <c r="L74"/>
      <c r="M74"/>
      <c r="N74"/>
      <c r="O74"/>
      <c r="Q74"/>
      <c r="R74"/>
      <c r="S74"/>
      <c r="T74"/>
    </row>
    <row r="75" spans="2:18" s="26" customFormat="1" ht="15" customHeight="1">
      <c r="B75" s="44"/>
      <c r="C75" s="169"/>
      <c r="D75" s="169"/>
      <c r="E75" s="169"/>
      <c r="F75" s="169"/>
      <c r="G75"/>
      <c r="H75"/>
      <c r="I75"/>
      <c r="J75"/>
      <c r="K75"/>
      <c r="L75" s="66"/>
      <c r="M75" s="66"/>
      <c r="O75"/>
      <c r="P75"/>
      <c r="Q75"/>
      <c r="R75"/>
    </row>
    <row r="76" spans="2:18" s="26" customFormat="1" ht="15" customHeight="1">
      <c r="B76" s="267" t="s">
        <v>447</v>
      </c>
      <c r="C76" s="169"/>
      <c r="D76" s="267" t="str">
        <f>B21</f>
        <v>Transport van de patiënten: Aantal verblijven met MUG of PIT fichenummer ingevuld</v>
      </c>
      <c r="E76" s="169"/>
      <c r="F76" s="169"/>
      <c r="G76"/>
      <c r="H76"/>
      <c r="I76"/>
      <c r="J76"/>
      <c r="K76"/>
      <c r="L76" s="66"/>
      <c r="M76" s="66"/>
      <c r="O76"/>
      <c r="P76"/>
      <c r="Q76"/>
      <c r="R76"/>
    </row>
    <row r="77" spans="1:13" ht="15" customHeight="1" thickBot="1">
      <c r="A77" s="26"/>
      <c r="L77" s="26"/>
      <c r="M77" s="26"/>
    </row>
    <row r="78" spans="1:13" ht="15" customHeight="1">
      <c r="A78" s="26"/>
      <c r="B78" s="552"/>
      <c r="C78" s="696"/>
      <c r="D78" s="341" t="s">
        <v>552</v>
      </c>
      <c r="E78" s="341"/>
      <c r="F78" s="487" t="s">
        <v>553</v>
      </c>
      <c r="G78" s="667"/>
      <c r="H78" s="341" t="s">
        <v>557</v>
      </c>
      <c r="I78" s="341"/>
      <c r="J78" s="341" t="s">
        <v>554</v>
      </c>
      <c r="K78" s="342"/>
      <c r="L78" s="26"/>
      <c r="M78" s="26"/>
    </row>
    <row r="79" spans="2:11" ht="15" customHeight="1">
      <c r="B79" s="553"/>
      <c r="C79" s="697"/>
      <c r="D79" s="385"/>
      <c r="E79" s="385"/>
      <c r="F79" s="373"/>
      <c r="G79" s="379"/>
      <c r="H79" s="385"/>
      <c r="I79" s="385"/>
      <c r="J79" s="385"/>
      <c r="K79" s="396"/>
    </row>
    <row r="80" spans="2:11" ht="15" customHeight="1">
      <c r="B80" s="553"/>
      <c r="C80" s="697"/>
      <c r="D80" s="43" t="s">
        <v>559</v>
      </c>
      <c r="E80" s="43" t="s">
        <v>69</v>
      </c>
      <c r="F80" s="43" t="s">
        <v>559</v>
      </c>
      <c r="G80" s="43" t="s">
        <v>69</v>
      </c>
      <c r="H80" s="43" t="s">
        <v>559</v>
      </c>
      <c r="I80" s="43" t="s">
        <v>69</v>
      </c>
      <c r="J80" s="43" t="s">
        <v>559</v>
      </c>
      <c r="K80" s="112" t="s">
        <v>69</v>
      </c>
    </row>
    <row r="81" spans="2:11" ht="15" customHeight="1">
      <c r="B81" s="674" t="s">
        <v>126</v>
      </c>
      <c r="C81" s="675"/>
      <c r="D81" s="666">
        <v>58</v>
      </c>
      <c r="E81" s="663">
        <f>D81/D84</f>
        <v>1</v>
      </c>
      <c r="F81" s="666">
        <v>395</v>
      </c>
      <c r="G81" s="663">
        <f>F81/F84</f>
        <v>1</v>
      </c>
      <c r="H81" s="666">
        <v>14</v>
      </c>
      <c r="I81" s="663">
        <f>H81/H84</f>
        <v>1</v>
      </c>
      <c r="J81" s="666">
        <v>93</v>
      </c>
      <c r="K81" s="655">
        <f>J81/J84</f>
        <v>1</v>
      </c>
    </row>
    <row r="82" spans="2:11" ht="15" customHeight="1">
      <c r="B82" s="676"/>
      <c r="C82" s="677"/>
      <c r="D82" s="664"/>
      <c r="E82" s="664"/>
      <c r="F82" s="664"/>
      <c r="G82" s="664"/>
      <c r="H82" s="664"/>
      <c r="I82" s="664"/>
      <c r="J82" s="664"/>
      <c r="K82" s="656"/>
    </row>
    <row r="83" spans="2:11" ht="15" customHeight="1">
      <c r="B83" s="678"/>
      <c r="C83" s="314"/>
      <c r="D83" s="665"/>
      <c r="E83" s="665"/>
      <c r="F83" s="665"/>
      <c r="G83" s="665"/>
      <c r="H83" s="665"/>
      <c r="I83" s="665"/>
      <c r="J83" s="665"/>
      <c r="K83" s="657"/>
    </row>
    <row r="84" spans="2:11" ht="15" customHeight="1">
      <c r="B84" s="668" t="s">
        <v>445</v>
      </c>
      <c r="C84" s="669"/>
      <c r="D84" s="648">
        <v>58</v>
      </c>
      <c r="E84" s="651">
        <v>1</v>
      </c>
      <c r="F84" s="648">
        <v>395</v>
      </c>
      <c r="G84" s="651">
        <v>1</v>
      </c>
      <c r="H84" s="648">
        <v>14</v>
      </c>
      <c r="I84" s="651">
        <v>1</v>
      </c>
      <c r="J84" s="648">
        <v>93</v>
      </c>
      <c r="K84" s="652">
        <v>1</v>
      </c>
    </row>
    <row r="85" spans="2:11" ht="15" customHeight="1">
      <c r="B85" s="670"/>
      <c r="C85" s="671"/>
      <c r="D85" s="649"/>
      <c r="E85" s="649"/>
      <c r="F85" s="649"/>
      <c r="G85" s="649"/>
      <c r="H85" s="649"/>
      <c r="I85" s="649"/>
      <c r="J85" s="649"/>
      <c r="K85" s="653"/>
    </row>
    <row r="86" spans="2:11" ht="15" customHeight="1" thickBot="1">
      <c r="B86" s="672"/>
      <c r="C86" s="673"/>
      <c r="D86" s="650"/>
      <c r="E86" s="650"/>
      <c r="F86" s="650"/>
      <c r="G86" s="650"/>
      <c r="H86" s="650"/>
      <c r="I86" s="650"/>
      <c r="J86" s="650"/>
      <c r="K86" s="654"/>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sheetProtection/>
  <mergeCells count="51">
    <mergeCell ref="K7:M7"/>
    <mergeCell ref="B9:G9"/>
    <mergeCell ref="K9:M9"/>
    <mergeCell ref="B7:D7"/>
    <mergeCell ref="E7:G7"/>
    <mergeCell ref="K8:M8"/>
    <mergeCell ref="H7:J7"/>
    <mergeCell ref="H9:J9"/>
    <mergeCell ref="H31:J31"/>
    <mergeCell ref="H78:I79"/>
    <mergeCell ref="J78:K79"/>
    <mergeCell ref="E26:G30"/>
    <mergeCell ref="E31:G31"/>
    <mergeCell ref="D45:E45"/>
    <mergeCell ref="B31:D31"/>
    <mergeCell ref="B78:C80"/>
    <mergeCell ref="D78:E79"/>
    <mergeCell ref="B53:C53"/>
    <mergeCell ref="H25:J25"/>
    <mergeCell ref="H26:J30"/>
    <mergeCell ref="B8:D8"/>
    <mergeCell ref="E8:G8"/>
    <mergeCell ref="H8:J8"/>
    <mergeCell ref="B24:D25"/>
    <mergeCell ref="B26:D30"/>
    <mergeCell ref="E24:J24"/>
    <mergeCell ref="E25:G25"/>
    <mergeCell ref="B45:C45"/>
    <mergeCell ref="B54:C73"/>
    <mergeCell ref="G84:G86"/>
    <mergeCell ref="F78:G79"/>
    <mergeCell ref="F84:F86"/>
    <mergeCell ref="B84:C86"/>
    <mergeCell ref="D84:D86"/>
    <mergeCell ref="E84:E86"/>
    <mergeCell ref="B81:C83"/>
    <mergeCell ref="D81:D83"/>
    <mergeCell ref="B46:C48"/>
    <mergeCell ref="B74:E74"/>
    <mergeCell ref="E81:E83"/>
    <mergeCell ref="J81:J83"/>
    <mergeCell ref="F81:F83"/>
    <mergeCell ref="G81:G83"/>
    <mergeCell ref="H81:H83"/>
    <mergeCell ref="I81:I83"/>
    <mergeCell ref="H84:H86"/>
    <mergeCell ref="I84:I86"/>
    <mergeCell ref="J84:J86"/>
    <mergeCell ref="K84:K86"/>
    <mergeCell ref="K81:K83"/>
    <mergeCell ref="B49:C52"/>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O45"/>
  <sheetViews>
    <sheetView zoomScale="85" zoomScaleNormal="85" zoomScalePageLayoutView="0" workbookViewId="0" topLeftCell="A1">
      <pane ySplit="1" topLeftCell="A2" activePane="bottomLeft" state="frozen"/>
      <selection pane="topLeft" activeCell="A1" sqref="A1"/>
      <selection pane="bottomLeft" activeCell="K3" sqref="K3"/>
    </sheetView>
  </sheetViews>
  <sheetFormatPr defaultColWidth="9.140625" defaultRowHeight="12.75"/>
  <cols>
    <col min="1" max="1" width="12.7109375" style="0" bestFit="1" customWidth="1"/>
    <col min="2" max="3" width="24.7109375" style="0" customWidth="1"/>
    <col min="4" max="24" width="10.7109375" style="0" customWidth="1"/>
    <col min="25" max="16384" width="11.421875" style="0" customWidth="1"/>
  </cols>
  <sheetData>
    <row r="1" ht="12.75">
      <c r="A1" s="6" t="s">
        <v>376</v>
      </c>
    </row>
    <row r="2" ht="12.75">
      <c r="A2" s="1"/>
    </row>
    <row r="3" spans="1:3" ht="15.75">
      <c r="A3" s="39" t="s">
        <v>60</v>
      </c>
      <c r="B3" s="37" t="s">
        <v>449</v>
      </c>
      <c r="C3" s="37"/>
    </row>
    <row r="4" spans="1:3" ht="15.75">
      <c r="A4" s="39" t="s">
        <v>61</v>
      </c>
      <c r="B4" s="37" t="s">
        <v>450</v>
      </c>
      <c r="C4" s="37"/>
    </row>
    <row r="5" ht="12.75">
      <c r="A5" s="2"/>
    </row>
    <row r="6" ht="13.5" thickBot="1"/>
    <row r="7" spans="2:12" ht="30" customHeight="1">
      <c r="B7" s="388" t="s">
        <v>638</v>
      </c>
      <c r="C7" s="480"/>
      <c r="D7" s="328" t="s">
        <v>594</v>
      </c>
      <c r="E7" s="329"/>
      <c r="F7" s="329"/>
      <c r="G7" s="329"/>
      <c r="H7" s="329"/>
      <c r="I7" s="329"/>
      <c r="J7" s="329"/>
      <c r="K7" s="329"/>
      <c r="L7" s="458"/>
    </row>
    <row r="8" spans="2:12" ht="30" customHeight="1">
      <c r="B8" s="389"/>
      <c r="C8" s="482"/>
      <c r="D8" s="335" t="s">
        <v>577</v>
      </c>
      <c r="E8" s="336"/>
      <c r="F8" s="432"/>
      <c r="G8" s="335" t="s">
        <v>69</v>
      </c>
      <c r="H8" s="336"/>
      <c r="I8" s="322"/>
      <c r="J8" s="335" t="s">
        <v>785</v>
      </c>
      <c r="K8" s="336"/>
      <c r="L8" s="323"/>
    </row>
    <row r="9" spans="2:12" ht="79.5" customHeight="1">
      <c r="B9" s="393" t="s">
        <v>513</v>
      </c>
      <c r="C9" s="581"/>
      <c r="D9" s="320" t="s">
        <v>243</v>
      </c>
      <c r="E9" s="321"/>
      <c r="F9" s="435"/>
      <c r="G9" s="320" t="s">
        <v>659</v>
      </c>
      <c r="H9" s="321"/>
      <c r="I9" s="322"/>
      <c r="J9" s="320" t="s">
        <v>244</v>
      </c>
      <c r="K9" s="321"/>
      <c r="L9" s="323"/>
    </row>
    <row r="10" spans="2:12" ht="39.75" customHeight="1" thickBot="1">
      <c r="B10" s="308" t="s">
        <v>784</v>
      </c>
      <c r="C10" s="390"/>
      <c r="D10" s="317" t="s">
        <v>514</v>
      </c>
      <c r="E10" s="318"/>
      <c r="F10" s="438"/>
      <c r="G10" s="317">
        <v>100</v>
      </c>
      <c r="H10" s="318"/>
      <c r="I10" s="319"/>
      <c r="J10" s="439" t="s">
        <v>787</v>
      </c>
      <c r="K10" s="463"/>
      <c r="L10" s="325"/>
    </row>
    <row r="11" spans="2:6" ht="12.75">
      <c r="B11" s="16"/>
      <c r="C11" s="16"/>
      <c r="D11" s="55"/>
      <c r="E11" s="55"/>
      <c r="F11" s="55"/>
    </row>
    <row r="12" spans="2:6" s="26" customFormat="1" ht="15" customHeight="1">
      <c r="B12" s="44" t="s">
        <v>780</v>
      </c>
      <c r="C12" s="44"/>
      <c r="D12" s="44" t="s">
        <v>790</v>
      </c>
      <c r="E12" s="44"/>
      <c r="F12" s="44"/>
    </row>
    <row r="13" s="26" customFormat="1" ht="15" customHeight="1"/>
    <row r="14" spans="1:6" s="26" customFormat="1" ht="15" customHeight="1">
      <c r="A14"/>
      <c r="B14" s="26" t="s">
        <v>70</v>
      </c>
      <c r="D14" s="169" t="s">
        <v>757</v>
      </c>
      <c r="E14" s="169"/>
      <c r="F14" s="169"/>
    </row>
    <row r="15" spans="1:11" s="26" customFormat="1" ht="15" customHeight="1">
      <c r="A15"/>
      <c r="B15" s="57" t="s">
        <v>68</v>
      </c>
      <c r="C15" s="57"/>
      <c r="D15" s="284" t="s">
        <v>745</v>
      </c>
      <c r="E15" s="284"/>
      <c r="F15" s="284"/>
      <c r="G15" s="285"/>
      <c r="H15" s="285"/>
      <c r="I15" s="285"/>
      <c r="J15" s="285"/>
      <c r="K15" s="285"/>
    </row>
    <row r="16" spans="1:3" s="26" customFormat="1" ht="15" customHeight="1">
      <c r="A16"/>
      <c r="B16" s="57" t="s">
        <v>543</v>
      </c>
      <c r="C16" s="57"/>
    </row>
    <row r="17" spans="1:3" s="26" customFormat="1" ht="15" customHeight="1">
      <c r="A17"/>
      <c r="B17" s="57" t="s">
        <v>205</v>
      </c>
      <c r="C17" s="57"/>
    </row>
    <row r="18" spans="1:3" s="26" customFormat="1" ht="15" customHeight="1">
      <c r="A18"/>
      <c r="B18" s="57" t="s">
        <v>548</v>
      </c>
      <c r="C18" s="57"/>
    </row>
    <row r="19" spans="1:3" s="26" customFormat="1" ht="15" customHeight="1">
      <c r="A19"/>
      <c r="B19" s="57"/>
      <c r="C19" s="57"/>
    </row>
    <row r="20" spans="1:2" s="26" customFormat="1" ht="15" customHeight="1">
      <c r="A20"/>
      <c r="B20" s="26" t="s">
        <v>91</v>
      </c>
    </row>
    <row r="21" spans="1:3" s="26" customFormat="1" ht="15" customHeight="1">
      <c r="A21"/>
      <c r="B21" s="57" t="s">
        <v>544</v>
      </c>
      <c r="C21" s="57"/>
    </row>
    <row r="22" spans="1:3" s="26" customFormat="1" ht="15" customHeight="1">
      <c r="A22"/>
      <c r="B22" s="57" t="s">
        <v>549</v>
      </c>
      <c r="C22" s="57"/>
    </row>
    <row r="23" spans="1:14" s="26" customFormat="1" ht="15" customHeight="1">
      <c r="A23"/>
      <c r="B23" s="65"/>
      <c r="C23" s="65"/>
      <c r="D23" s="65"/>
      <c r="E23" s="65"/>
      <c r="F23" s="65"/>
      <c r="G23" s="65"/>
      <c r="H23" s="65"/>
      <c r="I23" s="65"/>
      <c r="J23" s="65"/>
      <c r="K23" s="65"/>
      <c r="L23" s="65"/>
      <c r="M23" s="65"/>
      <c r="N23" s="65"/>
    </row>
    <row r="24" spans="1:14" s="26" customFormat="1" ht="15" customHeight="1">
      <c r="A24"/>
      <c r="B24" s="44" t="s">
        <v>362</v>
      </c>
      <c r="C24" s="44"/>
      <c r="D24" s="66"/>
      <c r="E24" s="66"/>
      <c r="F24" s="66"/>
      <c r="G24" s="66"/>
      <c r="H24" s="66"/>
      <c r="I24" s="66"/>
      <c r="J24" s="66"/>
      <c r="K24" s="66"/>
      <c r="L24" s="66"/>
      <c r="M24" s="66"/>
      <c r="N24" s="66"/>
    </row>
    <row r="25" spans="1:14" s="26" customFormat="1" ht="15" customHeight="1" thickBot="1">
      <c r="A25"/>
      <c r="B25" s="44"/>
      <c r="C25" s="44"/>
      <c r="D25" s="66"/>
      <c r="E25" s="66"/>
      <c r="F25" s="66"/>
      <c r="G25" s="66"/>
      <c r="H25" s="66"/>
      <c r="I25" s="66"/>
      <c r="J25" s="66"/>
      <c r="K25" s="66"/>
      <c r="L25" s="66"/>
      <c r="M25" s="66"/>
      <c r="N25" s="66"/>
    </row>
    <row r="26" spans="1:14" s="26" customFormat="1" ht="30" customHeight="1" thickBot="1">
      <c r="A26"/>
      <c r="B26" s="188" t="s">
        <v>647</v>
      </c>
      <c r="C26" s="188"/>
      <c r="D26" s="237" t="s">
        <v>648</v>
      </c>
      <c r="E26" s="236"/>
      <c r="F26" s="236"/>
      <c r="G26" s="66"/>
      <c r="H26" s="66"/>
      <c r="I26" s="66"/>
      <c r="J26" s="66"/>
      <c r="K26" s="66"/>
      <c r="L26" s="66"/>
      <c r="M26" s="66"/>
      <c r="N26" s="66"/>
    </row>
    <row r="27" spans="1:6" s="26" customFormat="1" ht="30" customHeight="1">
      <c r="A27"/>
      <c r="B27" s="189" t="s">
        <v>127</v>
      </c>
      <c r="C27" s="189"/>
      <c r="D27" s="189" t="s">
        <v>127</v>
      </c>
      <c r="E27" s="189"/>
      <c r="F27" s="189"/>
    </row>
    <row r="28" spans="1:6" s="26" customFormat="1" ht="30" customHeight="1" thickBot="1">
      <c r="A28"/>
      <c r="B28" s="190" t="s">
        <v>90</v>
      </c>
      <c r="C28" s="190"/>
      <c r="D28" s="190" t="s">
        <v>218</v>
      </c>
      <c r="E28" s="190"/>
      <c r="F28" s="190"/>
    </row>
    <row r="29" spans="1:3" s="26" customFormat="1" ht="15" customHeight="1">
      <c r="A29"/>
      <c r="B29" s="163"/>
      <c r="C29" s="163"/>
    </row>
    <row r="30" spans="1:3" s="26" customFormat="1" ht="15" customHeight="1">
      <c r="A30"/>
      <c r="B30" s="163"/>
      <c r="C30" s="163"/>
    </row>
    <row r="31" spans="2:3" ht="15.75">
      <c r="B31" s="44" t="s">
        <v>602</v>
      </c>
      <c r="C31" s="35" t="str">
        <f>B3</f>
        <v>Code Heropname van de baby's vermeld in PATBIRTH, geboren in het ziekenhuis:  Alle verblijven</v>
      </c>
    </row>
    <row r="33" spans="2:15" ht="30" customHeight="1">
      <c r="B33" s="588" t="s">
        <v>638</v>
      </c>
      <c r="C33" s="590"/>
      <c r="D33" s="585" t="s">
        <v>552</v>
      </c>
      <c r="E33" s="595"/>
      <c r="F33" s="322"/>
      <c r="G33" s="585" t="s">
        <v>553</v>
      </c>
      <c r="H33" s="586"/>
      <c r="I33" s="587"/>
      <c r="J33" s="585" t="s">
        <v>556</v>
      </c>
      <c r="K33" s="586"/>
      <c r="L33" s="587"/>
      <c r="M33" s="585" t="s">
        <v>554</v>
      </c>
      <c r="N33" s="586"/>
      <c r="O33" s="587"/>
    </row>
    <row r="34" spans="2:15" ht="30" customHeight="1">
      <c r="B34" s="591"/>
      <c r="C34" s="593"/>
      <c r="D34" s="36" t="s">
        <v>559</v>
      </c>
      <c r="E34" s="36" t="s">
        <v>48</v>
      </c>
      <c r="F34" s="36" t="s">
        <v>786</v>
      </c>
      <c r="G34" s="36" t="s">
        <v>559</v>
      </c>
      <c r="H34" s="36" t="s">
        <v>48</v>
      </c>
      <c r="I34" s="36" t="s">
        <v>786</v>
      </c>
      <c r="J34" s="43" t="s">
        <v>559</v>
      </c>
      <c r="K34" s="43" t="s">
        <v>69</v>
      </c>
      <c r="L34" s="43" t="s">
        <v>786</v>
      </c>
      <c r="M34" s="43" t="s">
        <v>559</v>
      </c>
      <c r="N34" s="43" t="s">
        <v>69</v>
      </c>
      <c r="O34" s="43" t="s">
        <v>786</v>
      </c>
    </row>
    <row r="35" spans="2:15" s="26" customFormat="1" ht="45" customHeight="1">
      <c r="B35" s="578" t="s">
        <v>130</v>
      </c>
      <c r="C35" s="702"/>
      <c r="D35" s="48">
        <v>5</v>
      </c>
      <c r="E35" s="50">
        <f>D35/D37</f>
        <v>0.2631578947368421</v>
      </c>
      <c r="F35" s="48">
        <v>0</v>
      </c>
      <c r="G35" s="48">
        <v>65</v>
      </c>
      <c r="H35" s="50">
        <f>G35/G37</f>
        <v>0.3439153439153439</v>
      </c>
      <c r="I35" s="48">
        <v>2.52</v>
      </c>
      <c r="J35" s="48">
        <v>0</v>
      </c>
      <c r="K35" s="50">
        <f>J35/J37</f>
        <v>0</v>
      </c>
      <c r="L35" s="48">
        <v>0</v>
      </c>
      <c r="M35" s="48">
        <v>14</v>
      </c>
      <c r="N35" s="50">
        <f>M35/M37</f>
        <v>1</v>
      </c>
      <c r="O35" s="48">
        <v>0</v>
      </c>
    </row>
    <row r="36" spans="2:15" s="26" customFormat="1" ht="45" customHeight="1">
      <c r="B36" s="578" t="s">
        <v>758</v>
      </c>
      <c r="C36" s="702"/>
      <c r="D36" s="48">
        <v>14</v>
      </c>
      <c r="E36" s="50">
        <f>D36/D37</f>
        <v>0.7368421052631579</v>
      </c>
      <c r="F36" s="48">
        <v>0</v>
      </c>
      <c r="G36" s="48">
        <v>124</v>
      </c>
      <c r="H36" s="50">
        <f>G36/G37</f>
        <v>0.656084656084656</v>
      </c>
      <c r="I36" s="48">
        <v>6.81</v>
      </c>
      <c r="J36" s="48">
        <v>6</v>
      </c>
      <c r="K36" s="50">
        <f>J36/J37</f>
        <v>1</v>
      </c>
      <c r="L36" s="48">
        <v>41.25</v>
      </c>
      <c r="M36" s="48">
        <v>0</v>
      </c>
      <c r="N36" s="50">
        <f>M36/M37</f>
        <v>0</v>
      </c>
      <c r="O36" s="48">
        <v>0</v>
      </c>
    </row>
    <row r="37" spans="2:15" ht="30" customHeight="1">
      <c r="B37" s="703" t="s">
        <v>784</v>
      </c>
      <c r="C37" s="704"/>
      <c r="D37" s="49">
        <f>D35+D36</f>
        <v>19</v>
      </c>
      <c r="E37" s="208">
        <f>E35+E36</f>
        <v>1</v>
      </c>
      <c r="F37" s="49">
        <f>(D35*F35+D36*F36)/D37</f>
        <v>0</v>
      </c>
      <c r="G37" s="49">
        <f>G35+G36</f>
        <v>189</v>
      </c>
      <c r="H37" s="208">
        <f>H35+H36</f>
        <v>1</v>
      </c>
      <c r="I37" s="213">
        <f>(G35*I35+G36*I36)/G37</f>
        <v>5.334603174603175</v>
      </c>
      <c r="J37" s="49">
        <f>J35+J36</f>
        <v>6</v>
      </c>
      <c r="K37" s="208">
        <f>K35+K36</f>
        <v>1</v>
      </c>
      <c r="L37" s="213">
        <f>(J35*L35+J36*L36)/J37</f>
        <v>41.25</v>
      </c>
      <c r="M37" s="49">
        <f>M35+M36</f>
        <v>14</v>
      </c>
      <c r="N37" s="208">
        <f>N35+N36</f>
        <v>1</v>
      </c>
      <c r="O37" s="213">
        <f>(M35*O35+M36*O36)/M37</f>
        <v>0</v>
      </c>
    </row>
    <row r="39" spans="2:3" ht="15.75">
      <c r="B39" s="44" t="s">
        <v>603</v>
      </c>
      <c r="C39" s="35" t="str">
        <f>B4</f>
        <v>Code Heropname van de baby's vermeld in PATBIRTH, niet geboren in het ziekenhuis: Alle verblijven</v>
      </c>
    </row>
    <row r="41" spans="2:15" ht="24.75" customHeight="1">
      <c r="B41" s="588" t="s">
        <v>638</v>
      </c>
      <c r="C41" s="590"/>
      <c r="D41" s="585" t="s">
        <v>552</v>
      </c>
      <c r="E41" s="595"/>
      <c r="F41" s="322"/>
      <c r="G41" s="585" t="s">
        <v>553</v>
      </c>
      <c r="H41" s="586"/>
      <c r="I41" s="587"/>
      <c r="J41" s="585" t="s">
        <v>556</v>
      </c>
      <c r="K41" s="586"/>
      <c r="L41" s="587"/>
      <c r="M41" s="585" t="s">
        <v>554</v>
      </c>
      <c r="N41" s="586"/>
      <c r="O41" s="587"/>
    </row>
    <row r="42" spans="2:15" ht="24.75" customHeight="1">
      <c r="B42" s="591"/>
      <c r="C42" s="593"/>
      <c r="D42" s="36" t="s">
        <v>559</v>
      </c>
      <c r="E42" s="36" t="s">
        <v>48</v>
      </c>
      <c r="F42" s="36" t="s">
        <v>786</v>
      </c>
      <c r="G42" s="36" t="s">
        <v>559</v>
      </c>
      <c r="H42" s="36" t="s">
        <v>48</v>
      </c>
      <c r="I42" s="36" t="s">
        <v>786</v>
      </c>
      <c r="J42" s="43" t="s">
        <v>559</v>
      </c>
      <c r="K42" s="43" t="s">
        <v>69</v>
      </c>
      <c r="L42" s="43" t="s">
        <v>786</v>
      </c>
      <c r="M42" s="43" t="s">
        <v>559</v>
      </c>
      <c r="N42" s="43" t="s">
        <v>69</v>
      </c>
      <c r="O42" s="43" t="s">
        <v>786</v>
      </c>
    </row>
    <row r="43" spans="2:15" ht="45" customHeight="1">
      <c r="B43" s="578" t="s">
        <v>130</v>
      </c>
      <c r="C43" s="702"/>
      <c r="D43" s="48">
        <v>1</v>
      </c>
      <c r="E43" s="50">
        <f>D43/D45</f>
        <v>0.5</v>
      </c>
      <c r="F43" s="48">
        <v>0</v>
      </c>
      <c r="G43" s="48">
        <v>9</v>
      </c>
      <c r="H43" s="50">
        <f>G43/G45</f>
        <v>0.18</v>
      </c>
      <c r="I43" s="48">
        <v>2.54</v>
      </c>
      <c r="J43" s="48">
        <v>0</v>
      </c>
      <c r="K43" s="50">
        <f>J43/J45</f>
        <v>0</v>
      </c>
      <c r="L43" s="48">
        <v>0</v>
      </c>
      <c r="M43" s="48">
        <v>2</v>
      </c>
      <c r="N43" s="50">
        <f>M43/M45</f>
        <v>0.6666666666666666</v>
      </c>
      <c r="O43" s="48">
        <v>0</v>
      </c>
    </row>
    <row r="44" spans="2:15" ht="45" customHeight="1">
      <c r="B44" s="578" t="s">
        <v>758</v>
      </c>
      <c r="C44" s="702"/>
      <c r="D44" s="48">
        <v>1</v>
      </c>
      <c r="E44" s="50">
        <f>D44/D45</f>
        <v>0.5</v>
      </c>
      <c r="F44" s="48">
        <v>0</v>
      </c>
      <c r="G44" s="48">
        <v>41</v>
      </c>
      <c r="H44" s="50">
        <f>G44/G45</f>
        <v>0.82</v>
      </c>
      <c r="I44" s="48">
        <v>14.21</v>
      </c>
      <c r="J44" s="48">
        <v>4</v>
      </c>
      <c r="K44" s="50">
        <f>J44/J45</f>
        <v>1</v>
      </c>
      <c r="L44" s="48">
        <v>21.35</v>
      </c>
      <c r="M44" s="48">
        <v>1</v>
      </c>
      <c r="N44" s="50">
        <f>M44/M45</f>
        <v>0.3333333333333333</v>
      </c>
      <c r="O44" s="48">
        <v>0</v>
      </c>
    </row>
    <row r="45" spans="2:15" ht="30" customHeight="1">
      <c r="B45" s="703" t="s">
        <v>784</v>
      </c>
      <c r="C45" s="704"/>
      <c r="D45" s="49">
        <f>D43+D44</f>
        <v>2</v>
      </c>
      <c r="E45" s="208">
        <f>E43+E44</f>
        <v>1</v>
      </c>
      <c r="F45" s="49">
        <f>(D43*F43+D44*F44)/D45</f>
        <v>0</v>
      </c>
      <c r="G45" s="49">
        <f>G43+G44</f>
        <v>50</v>
      </c>
      <c r="H45" s="208">
        <f>H43+H44</f>
        <v>1</v>
      </c>
      <c r="I45" s="213">
        <f>(G43*I43+G44*I44)/G45</f>
        <v>12.1094</v>
      </c>
      <c r="J45" s="49">
        <f>J43+J44</f>
        <v>4</v>
      </c>
      <c r="K45" s="208">
        <f>K43+K44</f>
        <v>1</v>
      </c>
      <c r="L45" s="213">
        <f>(J43*L43+J44*L44)/J45</f>
        <v>21.35</v>
      </c>
      <c r="M45" s="49">
        <f>M43+M44</f>
        <v>3</v>
      </c>
      <c r="N45" s="208">
        <f>N43+N44</f>
        <v>1</v>
      </c>
      <c r="O45" s="213">
        <f>(M43*O43+M44*O44)/M45</f>
        <v>0</v>
      </c>
    </row>
  </sheetData>
  <sheetProtection/>
  <mergeCells count="29">
    <mergeCell ref="M41:O41"/>
    <mergeCell ref="B35:C35"/>
    <mergeCell ref="B45:C45"/>
    <mergeCell ref="B43:C43"/>
    <mergeCell ref="B44:C44"/>
    <mergeCell ref="B41:C42"/>
    <mergeCell ref="B36:C36"/>
    <mergeCell ref="B37:C37"/>
    <mergeCell ref="D41:F41"/>
    <mergeCell ref="G41:I41"/>
    <mergeCell ref="D9:F9"/>
    <mergeCell ref="J41:L41"/>
    <mergeCell ref="G33:I33"/>
    <mergeCell ref="D33:F33"/>
    <mergeCell ref="D7:L7"/>
    <mergeCell ref="G8:I8"/>
    <mergeCell ref="J8:L8"/>
    <mergeCell ref="D8:F8"/>
    <mergeCell ref="D10:F10"/>
    <mergeCell ref="B7:C8"/>
    <mergeCell ref="M33:O33"/>
    <mergeCell ref="B33:C34"/>
    <mergeCell ref="J33:L33"/>
    <mergeCell ref="G9:I9"/>
    <mergeCell ref="G10:I10"/>
    <mergeCell ref="J9:L9"/>
    <mergeCell ref="J10:L10"/>
    <mergeCell ref="B9:C9"/>
    <mergeCell ref="B10:C10"/>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S74"/>
  <sheetViews>
    <sheetView zoomScale="85" zoomScaleNormal="85" zoomScalePageLayoutView="0" workbookViewId="0" topLeftCell="A1">
      <pane ySplit="1" topLeftCell="A2" activePane="bottomLeft" state="frozen"/>
      <selection pane="topLeft" activeCell="A1" sqref="A1"/>
      <selection pane="bottomLeft" activeCell="J3" sqref="J3"/>
    </sheetView>
  </sheetViews>
  <sheetFormatPr defaultColWidth="9.140625" defaultRowHeight="12.75"/>
  <cols>
    <col min="1" max="1" width="12.7109375" style="0" bestFit="1" customWidth="1"/>
    <col min="2" max="2" width="14.57421875" style="26" customWidth="1"/>
    <col min="3" max="4" width="23.7109375" style="0" customWidth="1"/>
    <col min="5" max="19" width="10.7109375" style="0" customWidth="1"/>
    <col min="20" max="22" width="12.7109375" style="0" customWidth="1"/>
    <col min="23" max="16384" width="11.421875" style="0" customWidth="1"/>
  </cols>
  <sheetData>
    <row r="1" ht="12.75">
      <c r="A1" s="6" t="s">
        <v>376</v>
      </c>
    </row>
    <row r="2" ht="12.75">
      <c r="B2" s="69"/>
    </row>
    <row r="3" spans="1:2" s="38" customFormat="1" ht="15.75">
      <c r="A3" s="39" t="s">
        <v>34</v>
      </c>
      <c r="B3" s="37" t="s">
        <v>451</v>
      </c>
    </row>
    <row r="4" spans="1:2" s="38" customFormat="1" ht="15.75">
      <c r="A4" s="39" t="s">
        <v>35</v>
      </c>
      <c r="B4" s="37" t="s">
        <v>453</v>
      </c>
    </row>
    <row r="5" spans="1:2" s="38" customFormat="1" ht="15.75">
      <c r="A5" s="39" t="s">
        <v>36</v>
      </c>
      <c r="B5" s="37" t="s">
        <v>454</v>
      </c>
    </row>
    <row r="6" spans="1:15" s="38" customFormat="1" ht="15.75">
      <c r="A6" s="39" t="s">
        <v>54</v>
      </c>
      <c r="B6" s="45" t="s">
        <v>455</v>
      </c>
      <c r="C6" s="60"/>
      <c r="D6" s="60"/>
      <c r="E6" s="60"/>
      <c r="F6" s="60"/>
      <c r="G6" s="60"/>
      <c r="H6" s="60"/>
      <c r="I6" s="60"/>
      <c r="J6" s="60"/>
      <c r="K6" s="60"/>
      <c r="L6" s="60"/>
      <c r="M6" s="60"/>
      <c r="N6" s="60"/>
      <c r="O6" s="60"/>
    </row>
    <row r="7" spans="1:7" s="38" customFormat="1" ht="15.75">
      <c r="A7" s="39" t="s">
        <v>33</v>
      </c>
      <c r="B7" s="45" t="s">
        <v>456</v>
      </c>
      <c r="C7" s="60"/>
      <c r="D7" s="60"/>
      <c r="E7" s="60"/>
      <c r="F7" s="60"/>
      <c r="G7" s="60"/>
    </row>
    <row r="8" spans="1:4" ht="15.75">
      <c r="A8" s="39" t="s">
        <v>14</v>
      </c>
      <c r="B8" s="37" t="s">
        <v>457</v>
      </c>
      <c r="C8" s="21"/>
      <c r="D8" s="21"/>
    </row>
    <row r="9" spans="1:4" ht="15.75">
      <c r="A9" s="39" t="s">
        <v>15</v>
      </c>
      <c r="B9" s="37" t="s">
        <v>452</v>
      </c>
      <c r="C9" s="21"/>
      <c r="D9" s="21"/>
    </row>
    <row r="10" spans="1:4" ht="15.75">
      <c r="A10" s="39" t="s">
        <v>16</v>
      </c>
      <c r="B10" s="37" t="s">
        <v>458</v>
      </c>
      <c r="C10" s="21"/>
      <c r="D10" s="21"/>
    </row>
    <row r="11" spans="1:4" ht="15.75">
      <c r="A11" s="39" t="s">
        <v>20</v>
      </c>
      <c r="B11" s="45" t="s">
        <v>459</v>
      </c>
      <c r="C11" s="21"/>
      <c r="D11" s="21"/>
    </row>
    <row r="12" spans="1:4" ht="15.75">
      <c r="A12" s="39" t="s">
        <v>21</v>
      </c>
      <c r="B12" s="45" t="s">
        <v>460</v>
      </c>
      <c r="C12" s="21"/>
      <c r="D12" s="21"/>
    </row>
    <row r="13" spans="1:4" ht="15.75">
      <c r="A13" s="39" t="s">
        <v>22</v>
      </c>
      <c r="B13" s="45" t="s">
        <v>461</v>
      </c>
      <c r="C13" s="21"/>
      <c r="D13" s="21"/>
    </row>
    <row r="14" spans="3:7" ht="15" customHeight="1">
      <c r="C14" s="68"/>
      <c r="D14" s="68"/>
      <c r="E14" s="68"/>
      <c r="F14" s="68"/>
      <c r="G14" s="68"/>
    </row>
    <row r="15" spans="3:7" ht="15" customHeight="1" thickBot="1">
      <c r="C15" s="68"/>
      <c r="D15" s="68"/>
      <c r="E15" s="68"/>
      <c r="F15" s="68"/>
      <c r="G15" s="68"/>
    </row>
    <row r="16" spans="3:13" ht="39.75" customHeight="1">
      <c r="C16" s="388" t="s">
        <v>145</v>
      </c>
      <c r="D16" s="350"/>
      <c r="E16" s="364" t="s">
        <v>594</v>
      </c>
      <c r="F16" s="364"/>
      <c r="G16" s="364"/>
      <c r="H16" s="364"/>
      <c r="I16" s="328"/>
      <c r="J16" s="328"/>
      <c r="K16" s="328"/>
      <c r="L16" s="328"/>
      <c r="M16" s="440"/>
    </row>
    <row r="17" spans="2:13" s="11" customFormat="1" ht="39.75" customHeight="1">
      <c r="B17" s="85" t="s">
        <v>731</v>
      </c>
      <c r="C17" s="389"/>
      <c r="D17" s="352"/>
      <c r="E17" s="335" t="s">
        <v>577</v>
      </c>
      <c r="F17" s="336"/>
      <c r="G17" s="432"/>
      <c r="H17" s="335" t="s">
        <v>69</v>
      </c>
      <c r="I17" s="336"/>
      <c r="J17" s="322"/>
      <c r="K17" s="335" t="s">
        <v>785</v>
      </c>
      <c r="L17" s="336"/>
      <c r="M17" s="323"/>
    </row>
    <row r="18" spans="2:13" s="11" customFormat="1" ht="30" customHeight="1">
      <c r="B18" s="57" t="s">
        <v>87</v>
      </c>
      <c r="C18" s="412" t="s">
        <v>158</v>
      </c>
      <c r="D18" s="590"/>
      <c r="E18" s="370" t="s">
        <v>243</v>
      </c>
      <c r="F18" s="371"/>
      <c r="G18" s="376"/>
      <c r="H18" s="370" t="s">
        <v>131</v>
      </c>
      <c r="I18" s="371"/>
      <c r="J18" s="376"/>
      <c r="K18" s="370" t="s">
        <v>244</v>
      </c>
      <c r="L18" s="371"/>
      <c r="M18" s="494"/>
    </row>
    <row r="19" spans="2:13" s="11" customFormat="1" ht="30" customHeight="1">
      <c r="B19" s="57" t="s">
        <v>82</v>
      </c>
      <c r="C19" s="412" t="s">
        <v>159</v>
      </c>
      <c r="D19" s="590"/>
      <c r="E19" s="505"/>
      <c r="F19" s="506"/>
      <c r="G19" s="507"/>
      <c r="H19" s="505" t="s">
        <v>67</v>
      </c>
      <c r="I19" s="506"/>
      <c r="J19" s="507"/>
      <c r="K19" s="495"/>
      <c r="L19" s="496"/>
      <c r="M19" s="497"/>
    </row>
    <row r="20" spans="2:13" ht="30" customHeight="1">
      <c r="B20" s="57" t="s">
        <v>75</v>
      </c>
      <c r="C20" s="412" t="s">
        <v>223</v>
      </c>
      <c r="D20" s="590"/>
      <c r="E20" s="505"/>
      <c r="F20" s="506"/>
      <c r="G20" s="507"/>
      <c r="H20" s="505"/>
      <c r="I20" s="506"/>
      <c r="J20" s="507"/>
      <c r="K20" s="495"/>
      <c r="L20" s="496"/>
      <c r="M20" s="497"/>
    </row>
    <row r="21" spans="2:13" ht="30" customHeight="1">
      <c r="B21" s="57" t="s">
        <v>76</v>
      </c>
      <c r="C21" s="412" t="s">
        <v>224</v>
      </c>
      <c r="D21" s="590"/>
      <c r="E21" s="377"/>
      <c r="F21" s="378"/>
      <c r="G21" s="379"/>
      <c r="H21" s="377"/>
      <c r="I21" s="378"/>
      <c r="J21" s="379"/>
      <c r="K21" s="498"/>
      <c r="L21" s="499"/>
      <c r="M21" s="500"/>
    </row>
    <row r="22" spans="3:13" ht="39.75" customHeight="1" thickBot="1">
      <c r="C22" s="308" t="s">
        <v>784</v>
      </c>
      <c r="D22" s="390"/>
      <c r="E22" s="317" t="s">
        <v>514</v>
      </c>
      <c r="F22" s="318"/>
      <c r="G22" s="438"/>
      <c r="H22" s="317">
        <v>100</v>
      </c>
      <c r="I22" s="318"/>
      <c r="J22" s="319"/>
      <c r="K22" s="439" t="s">
        <v>787</v>
      </c>
      <c r="L22" s="463"/>
      <c r="M22" s="325"/>
    </row>
    <row r="23" ht="15.75">
      <c r="P23" s="31"/>
    </row>
    <row r="24" ht="15.75">
      <c r="P24" s="31"/>
    </row>
    <row r="25" spans="3:7" s="26" customFormat="1" ht="15" customHeight="1">
      <c r="C25" s="44" t="s">
        <v>780</v>
      </c>
      <c r="D25" s="44"/>
      <c r="E25" s="44" t="s">
        <v>790</v>
      </c>
      <c r="F25" s="44"/>
      <c r="G25" s="44"/>
    </row>
    <row r="26" s="26" customFormat="1" ht="15" customHeight="1"/>
    <row r="27" spans="3:7" s="26" customFormat="1" ht="15" customHeight="1">
      <c r="C27" s="163" t="s">
        <v>70</v>
      </c>
      <c r="D27" s="163"/>
      <c r="E27" s="169" t="s">
        <v>119</v>
      </c>
      <c r="F27" s="169"/>
      <c r="G27" s="169"/>
    </row>
    <row r="28" spans="3:12" s="26" customFormat="1" ht="15" customHeight="1">
      <c r="C28" s="169" t="s">
        <v>144</v>
      </c>
      <c r="D28" s="169"/>
      <c r="E28" s="284" t="s">
        <v>745</v>
      </c>
      <c r="F28" s="284"/>
      <c r="G28" s="284"/>
      <c r="H28" s="285"/>
      <c r="I28" s="285"/>
      <c r="J28" s="285"/>
      <c r="K28" s="285"/>
      <c r="L28" s="285"/>
    </row>
    <row r="29" spans="3:4" s="26" customFormat="1" ht="15" customHeight="1">
      <c r="C29" s="169" t="s">
        <v>68</v>
      </c>
      <c r="D29" s="169"/>
    </row>
    <row r="30" spans="3:4" s="26" customFormat="1" ht="15" customHeight="1">
      <c r="C30" s="169" t="s">
        <v>543</v>
      </c>
      <c r="D30" s="169"/>
    </row>
    <row r="31" spans="3:4" s="26" customFormat="1" ht="15" customHeight="1">
      <c r="C31" s="169" t="s">
        <v>205</v>
      </c>
      <c r="D31" s="169"/>
    </row>
    <row r="32" spans="3:4" s="26" customFormat="1" ht="15" customHeight="1">
      <c r="C32" s="169" t="s">
        <v>548</v>
      </c>
      <c r="D32" s="169"/>
    </row>
    <row r="33" spans="3:4" s="26" customFormat="1" ht="15" customHeight="1">
      <c r="C33" s="169"/>
      <c r="D33" s="169"/>
    </row>
    <row r="34" spans="3:4" s="26" customFormat="1" ht="15" customHeight="1">
      <c r="C34" s="163" t="s">
        <v>91</v>
      </c>
      <c r="D34" s="163"/>
    </row>
    <row r="35" spans="3:4" s="26" customFormat="1" ht="14.25" customHeight="1">
      <c r="C35" s="169" t="s">
        <v>544</v>
      </c>
      <c r="D35" s="169"/>
    </row>
    <row r="36" spans="3:4" s="26" customFormat="1" ht="15" customHeight="1">
      <c r="C36" s="169" t="s">
        <v>549</v>
      </c>
      <c r="D36" s="169"/>
    </row>
    <row r="37" spans="3:4" s="26" customFormat="1" ht="15" customHeight="1">
      <c r="C37" s="61"/>
      <c r="D37" s="61"/>
    </row>
    <row r="38" spans="3:4" s="26" customFormat="1" ht="15" customHeight="1">
      <c r="C38" s="44" t="s">
        <v>362</v>
      </c>
      <c r="D38" s="44"/>
    </row>
    <row r="39" spans="2:15" s="26" customFormat="1" ht="15" customHeight="1" thickBot="1">
      <c r="B39" s="62"/>
      <c r="C39" s="65"/>
      <c r="D39" s="65"/>
      <c r="E39" s="65"/>
      <c r="F39" s="65"/>
      <c r="G39" s="65"/>
      <c r="H39" s="65"/>
      <c r="I39" s="65"/>
      <c r="J39" s="65"/>
      <c r="K39" s="65"/>
      <c r="L39" s="65"/>
      <c r="M39" s="65"/>
      <c r="N39" s="65"/>
      <c r="O39" s="65"/>
    </row>
    <row r="40" spans="3:12" s="26" customFormat="1" ht="51.75" customHeight="1" thickBot="1">
      <c r="C40" s="708" t="s">
        <v>462</v>
      </c>
      <c r="D40" s="708"/>
      <c r="E40" s="708" t="s">
        <v>463</v>
      </c>
      <c r="F40" s="712"/>
      <c r="G40" s="712"/>
      <c r="H40" s="712"/>
      <c r="I40" s="708" t="s">
        <v>464</v>
      </c>
      <c r="J40" s="712"/>
      <c r="K40" s="712"/>
      <c r="L40" s="712"/>
    </row>
    <row r="41" spans="2:12" s="26" customFormat="1" ht="30" customHeight="1">
      <c r="B41" s="62"/>
      <c r="C41" s="709" t="s">
        <v>127</v>
      </c>
      <c r="D41" s="709"/>
      <c r="E41" s="709" t="s">
        <v>127</v>
      </c>
      <c r="F41" s="713"/>
      <c r="G41" s="713"/>
      <c r="H41" s="713"/>
      <c r="I41" s="709" t="s">
        <v>127</v>
      </c>
      <c r="J41" s="713"/>
      <c r="K41" s="713"/>
      <c r="L41" s="713"/>
    </row>
    <row r="42" spans="2:12" s="26" customFormat="1" ht="30" customHeight="1">
      <c r="B42" s="62"/>
      <c r="C42" s="710" t="s">
        <v>219</v>
      </c>
      <c r="D42" s="710"/>
      <c r="E42" s="710" t="s">
        <v>219</v>
      </c>
      <c r="F42" s="423"/>
      <c r="G42" s="423"/>
      <c r="H42" s="423"/>
      <c r="I42" s="710" t="s">
        <v>193</v>
      </c>
      <c r="J42" s="423"/>
      <c r="K42" s="423"/>
      <c r="L42" s="423"/>
    </row>
    <row r="43" spans="2:12" s="26" customFormat="1" ht="30" customHeight="1" thickBot="1">
      <c r="B43" s="62"/>
      <c r="C43" s="714" t="s">
        <v>90</v>
      </c>
      <c r="D43" s="714"/>
      <c r="E43" s="714" t="s">
        <v>218</v>
      </c>
      <c r="F43" s="715"/>
      <c r="G43" s="715"/>
      <c r="H43" s="715"/>
      <c r="I43" s="714"/>
      <c r="J43" s="715"/>
      <c r="K43" s="715"/>
      <c r="L43" s="715"/>
    </row>
    <row r="45" s="26" customFormat="1" ht="15" customHeight="1"/>
    <row r="46" spans="3:4" ht="15.75">
      <c r="C46" s="44" t="s">
        <v>604</v>
      </c>
      <c r="D46" s="35" t="str">
        <f>B8</f>
        <v>Bestemming van de baby's vermeld in PATBIRTH, geboren in het ziekenhuis: Geboorteverblijf</v>
      </c>
    </row>
    <row r="47" ht="13.5" thickBot="1"/>
    <row r="48" spans="3:13" ht="24.75" customHeight="1">
      <c r="C48" s="424" t="s">
        <v>639</v>
      </c>
      <c r="D48" s="705"/>
      <c r="E48" s="386" t="s">
        <v>552</v>
      </c>
      <c r="F48" s="417"/>
      <c r="G48" s="428"/>
      <c r="H48" s="386" t="s">
        <v>553</v>
      </c>
      <c r="I48" s="417"/>
      <c r="J48" s="428"/>
      <c r="K48" s="386" t="s">
        <v>556</v>
      </c>
      <c r="L48" s="460"/>
      <c r="M48" s="461"/>
    </row>
    <row r="49" spans="3:13" ht="24.75" customHeight="1">
      <c r="C49" s="706"/>
      <c r="D49" s="707"/>
      <c r="E49" s="36" t="s">
        <v>559</v>
      </c>
      <c r="F49" s="36" t="s">
        <v>48</v>
      </c>
      <c r="G49" s="36" t="s">
        <v>786</v>
      </c>
      <c r="H49" s="36" t="s">
        <v>559</v>
      </c>
      <c r="I49" s="36" t="s">
        <v>48</v>
      </c>
      <c r="J49" s="36" t="s">
        <v>786</v>
      </c>
      <c r="K49" s="43" t="s">
        <v>559</v>
      </c>
      <c r="L49" s="43" t="s">
        <v>69</v>
      </c>
      <c r="M49" s="112" t="s">
        <v>786</v>
      </c>
    </row>
    <row r="50" spans="3:13" s="26" customFormat="1" ht="15" customHeight="1">
      <c r="C50" s="382" t="s">
        <v>649</v>
      </c>
      <c r="D50" s="711"/>
      <c r="E50" s="48">
        <v>1</v>
      </c>
      <c r="F50" s="50">
        <f>E50/E55</f>
        <v>0.1111111111111111</v>
      </c>
      <c r="G50" s="48">
        <v>0</v>
      </c>
      <c r="H50" s="48">
        <v>0</v>
      </c>
      <c r="I50" s="50">
        <f>H50/H55</f>
        <v>0</v>
      </c>
      <c r="J50" s="48">
        <v>0</v>
      </c>
      <c r="K50" s="48">
        <v>5</v>
      </c>
      <c r="L50" s="50">
        <f>K50/K55</f>
        <v>1</v>
      </c>
      <c r="M50" s="114">
        <v>35.84</v>
      </c>
    </row>
    <row r="51" spans="3:13" s="26" customFormat="1" ht="15" customHeight="1">
      <c r="C51" s="382" t="s">
        <v>132</v>
      </c>
      <c r="D51" s="711">
        <v>1</v>
      </c>
      <c r="E51" s="48">
        <v>8</v>
      </c>
      <c r="F51" s="50">
        <f>E51/E55</f>
        <v>0.8888888888888888</v>
      </c>
      <c r="G51" s="48">
        <v>0</v>
      </c>
      <c r="H51" s="48">
        <v>201</v>
      </c>
      <c r="I51" s="50">
        <f>H51/H55</f>
        <v>0.9136363636363637</v>
      </c>
      <c r="J51" s="48">
        <v>4.52</v>
      </c>
      <c r="K51" s="48">
        <v>0</v>
      </c>
      <c r="L51" s="50">
        <f>K51/K55</f>
        <v>0</v>
      </c>
      <c r="M51" s="114">
        <v>0</v>
      </c>
    </row>
    <row r="52" spans="3:13" s="26" customFormat="1" ht="15" customHeight="1">
      <c r="C52" s="382" t="s">
        <v>133</v>
      </c>
      <c r="D52" s="711">
        <v>3</v>
      </c>
      <c r="E52" s="48">
        <v>0</v>
      </c>
      <c r="F52" s="50">
        <f>E52/E55</f>
        <v>0</v>
      </c>
      <c r="G52" s="48">
        <v>0</v>
      </c>
      <c r="H52" s="48">
        <v>12</v>
      </c>
      <c r="I52" s="50">
        <f>H52/H55</f>
        <v>0.05454545454545454</v>
      </c>
      <c r="J52" s="48">
        <v>14.25</v>
      </c>
      <c r="K52" s="48">
        <v>0</v>
      </c>
      <c r="L52" s="50">
        <f>K52/K55</f>
        <v>0</v>
      </c>
      <c r="M52" s="114">
        <v>0</v>
      </c>
    </row>
    <row r="53" spans="3:13" s="26" customFormat="1" ht="15" customHeight="1">
      <c r="C53" s="382" t="s">
        <v>134</v>
      </c>
      <c r="D53" s="711">
        <v>8</v>
      </c>
      <c r="E53" s="48">
        <v>0</v>
      </c>
      <c r="F53" s="50">
        <f>E53/E55</f>
        <v>0</v>
      </c>
      <c r="G53" s="48">
        <v>0</v>
      </c>
      <c r="H53" s="48">
        <v>6</v>
      </c>
      <c r="I53" s="50">
        <f>H53/H55</f>
        <v>0.02727272727272727</v>
      </c>
      <c r="J53" s="48">
        <v>1.11</v>
      </c>
      <c r="K53" s="48">
        <v>0</v>
      </c>
      <c r="L53" s="50">
        <f>K53/K55</f>
        <v>0</v>
      </c>
      <c r="M53" s="114">
        <v>0</v>
      </c>
    </row>
    <row r="54" spans="3:13" s="26" customFormat="1" ht="15" customHeight="1">
      <c r="C54" s="382" t="s">
        <v>135</v>
      </c>
      <c r="D54" s="711">
        <v>9</v>
      </c>
      <c r="E54" s="48">
        <v>0</v>
      </c>
      <c r="F54" s="50">
        <f>E54/E55</f>
        <v>0</v>
      </c>
      <c r="G54" s="48">
        <v>0</v>
      </c>
      <c r="H54" s="48">
        <v>1</v>
      </c>
      <c r="I54" s="50">
        <f>H54/H55</f>
        <v>0.004545454545454545</v>
      </c>
      <c r="J54" s="48">
        <v>95</v>
      </c>
      <c r="K54" s="48">
        <v>0</v>
      </c>
      <c r="L54" s="50">
        <f>K54/K55</f>
        <v>0</v>
      </c>
      <c r="M54" s="114">
        <v>0</v>
      </c>
    </row>
    <row r="55" spans="3:13" ht="24.75" customHeight="1" thickBot="1">
      <c r="C55" s="721" t="s">
        <v>784</v>
      </c>
      <c r="D55" s="722"/>
      <c r="E55" s="111">
        <f>SUM(E50:E54)</f>
        <v>9</v>
      </c>
      <c r="F55" s="130">
        <f>SUM(F50:F54)</f>
        <v>1</v>
      </c>
      <c r="G55" s="253">
        <f>(E50*G50+E51*G51+E52*G52+E53*G53+E54*G54)/E55</f>
        <v>0</v>
      </c>
      <c r="H55" s="111">
        <f>SUM(H50:H54)</f>
        <v>220</v>
      </c>
      <c r="I55" s="130">
        <f>SUM(I50:I54)</f>
        <v>1</v>
      </c>
      <c r="J55" s="253">
        <f>(H50*J50+H51*J51+H52*J52+H53*J53+H54*J54)/H55</f>
        <v>5.369000000000001</v>
      </c>
      <c r="K55" s="111">
        <f>SUM(K50:K54)</f>
        <v>5</v>
      </c>
      <c r="L55" s="130">
        <f>SUM(L50:L54)</f>
        <v>1</v>
      </c>
      <c r="M55" s="254">
        <f>(K50*M50+K51*M51+K52*M52+K53*M53+K54*M54)/K55</f>
        <v>35.84</v>
      </c>
    </row>
    <row r="57" spans="2:19" s="26" customFormat="1" ht="15" customHeight="1">
      <c r="B57" s="62"/>
      <c r="C57" s="44" t="s">
        <v>605</v>
      </c>
      <c r="D57" s="35" t="str">
        <f>B9</f>
        <v>Bestemming van de baby's vermeld in PATBIRTH, niet geboren in het ziekenhuis: 1ste verblijf</v>
      </c>
      <c r="E57"/>
      <c r="F57"/>
      <c r="G57"/>
      <c r="H57"/>
      <c r="I57"/>
      <c r="J57"/>
      <c r="K57"/>
      <c r="L57"/>
      <c r="M57"/>
      <c r="N57"/>
      <c r="O57"/>
      <c r="P57"/>
      <c r="Q57"/>
      <c r="R57"/>
      <c r="S57"/>
    </row>
    <row r="58" spans="2:19" s="26" customFormat="1" ht="12.75" customHeight="1" thickBot="1">
      <c r="B58" s="62"/>
      <c r="C58"/>
      <c r="D58"/>
      <c r="E58"/>
      <c r="F58"/>
      <c r="G58"/>
      <c r="H58"/>
      <c r="I58"/>
      <c r="J58"/>
      <c r="K58"/>
      <c r="L58"/>
      <c r="M58"/>
      <c r="N58"/>
      <c r="O58"/>
      <c r="P58"/>
      <c r="Q58"/>
      <c r="R58"/>
      <c r="S58"/>
    </row>
    <row r="59" spans="3:16" ht="24.75" customHeight="1">
      <c r="C59" s="424" t="s">
        <v>639</v>
      </c>
      <c r="D59" s="717"/>
      <c r="E59" s="386" t="s">
        <v>552</v>
      </c>
      <c r="F59" s="417"/>
      <c r="G59" s="428"/>
      <c r="H59" s="386" t="s">
        <v>553</v>
      </c>
      <c r="I59" s="417"/>
      <c r="J59" s="428"/>
      <c r="K59" s="386" t="s">
        <v>556</v>
      </c>
      <c r="L59" s="460"/>
      <c r="M59" s="720"/>
      <c r="N59" s="386" t="s">
        <v>554</v>
      </c>
      <c r="O59" s="460"/>
      <c r="P59" s="716"/>
    </row>
    <row r="60" spans="3:16" ht="24.75" customHeight="1">
      <c r="C60" s="718"/>
      <c r="D60" s="719"/>
      <c r="E60" s="36" t="s">
        <v>559</v>
      </c>
      <c r="F60" s="36" t="s">
        <v>48</v>
      </c>
      <c r="G60" s="36" t="s">
        <v>786</v>
      </c>
      <c r="H60" s="36" t="s">
        <v>559</v>
      </c>
      <c r="I60" s="36" t="s">
        <v>48</v>
      </c>
      <c r="J60" s="36" t="s">
        <v>786</v>
      </c>
      <c r="K60" s="43" t="s">
        <v>559</v>
      </c>
      <c r="L60" s="43" t="s">
        <v>69</v>
      </c>
      <c r="M60" s="43" t="s">
        <v>786</v>
      </c>
      <c r="N60" s="43" t="s">
        <v>559</v>
      </c>
      <c r="O60" s="43" t="s">
        <v>69</v>
      </c>
      <c r="P60" s="112" t="s">
        <v>786</v>
      </c>
    </row>
    <row r="61" spans="3:16" s="26" customFormat="1" ht="15" customHeight="1">
      <c r="C61" s="382" t="s">
        <v>649</v>
      </c>
      <c r="D61" s="711"/>
      <c r="E61" s="48">
        <v>0</v>
      </c>
      <c r="F61" s="50">
        <f>E61/E66</f>
        <v>0</v>
      </c>
      <c r="G61" s="48">
        <v>0</v>
      </c>
      <c r="H61" s="48">
        <v>0</v>
      </c>
      <c r="I61" s="50">
        <f>H61/H66</f>
        <v>0</v>
      </c>
      <c r="J61" s="48">
        <v>0</v>
      </c>
      <c r="K61" s="48">
        <v>6</v>
      </c>
      <c r="L61" s="50">
        <f>K61/K66</f>
        <v>1</v>
      </c>
      <c r="M61" s="48">
        <v>35.65</v>
      </c>
      <c r="N61" s="48">
        <v>0</v>
      </c>
      <c r="O61" s="50">
        <f>N61/N66</f>
        <v>0</v>
      </c>
      <c r="P61" s="114">
        <v>0</v>
      </c>
    </row>
    <row r="62" spans="3:16" s="26" customFormat="1" ht="15" customHeight="1">
      <c r="C62" s="382" t="s">
        <v>132</v>
      </c>
      <c r="D62" s="711">
        <v>1</v>
      </c>
      <c r="E62" s="48">
        <v>0</v>
      </c>
      <c r="F62" s="50">
        <f>E62/E66</f>
        <v>0</v>
      </c>
      <c r="G62" s="48">
        <v>0</v>
      </c>
      <c r="H62" s="48">
        <v>18</v>
      </c>
      <c r="I62" s="50">
        <f>H62/H66</f>
        <v>0.3673469387755102</v>
      </c>
      <c r="J62" s="48">
        <v>14.64</v>
      </c>
      <c r="K62" s="48">
        <v>0</v>
      </c>
      <c r="L62" s="50">
        <f>K62/K66</f>
        <v>0</v>
      </c>
      <c r="M62" s="48">
        <v>0</v>
      </c>
      <c r="N62" s="48">
        <v>2</v>
      </c>
      <c r="O62" s="50">
        <f>N62/N66</f>
        <v>1</v>
      </c>
      <c r="P62" s="114">
        <v>0</v>
      </c>
    </row>
    <row r="63" spans="3:16" s="26" customFormat="1" ht="15" customHeight="1">
      <c r="C63" s="382" t="s">
        <v>133</v>
      </c>
      <c r="D63" s="711">
        <v>3</v>
      </c>
      <c r="E63" s="48">
        <v>1</v>
      </c>
      <c r="F63" s="50">
        <f>E63/E66</f>
        <v>1</v>
      </c>
      <c r="G63" s="48">
        <v>0</v>
      </c>
      <c r="H63" s="48">
        <v>26</v>
      </c>
      <c r="I63" s="50">
        <f>H63/H66</f>
        <v>0.5306122448979592</v>
      </c>
      <c r="J63" s="48">
        <v>11.65</v>
      </c>
      <c r="K63" s="48">
        <v>0</v>
      </c>
      <c r="L63" s="50">
        <f>K63/K66</f>
        <v>0</v>
      </c>
      <c r="M63" s="48">
        <v>0</v>
      </c>
      <c r="N63" s="48">
        <v>0</v>
      </c>
      <c r="O63" s="50">
        <f>N63/N66</f>
        <v>0</v>
      </c>
      <c r="P63" s="114">
        <v>0</v>
      </c>
    </row>
    <row r="64" spans="3:16" s="26" customFormat="1" ht="15" customHeight="1">
      <c r="C64" s="382" t="s">
        <v>136</v>
      </c>
      <c r="D64" s="723"/>
      <c r="E64" s="48">
        <v>0</v>
      </c>
      <c r="F64" s="50">
        <f>E64/E66</f>
        <v>0</v>
      </c>
      <c r="G64" s="48">
        <v>0</v>
      </c>
      <c r="H64" s="48">
        <v>1</v>
      </c>
      <c r="I64" s="50">
        <f>H64/H66</f>
        <v>0.02040816326530612</v>
      </c>
      <c r="J64" s="48">
        <v>5</v>
      </c>
      <c r="K64" s="48">
        <v>0</v>
      </c>
      <c r="L64" s="50">
        <f>K64/K66</f>
        <v>0</v>
      </c>
      <c r="M64" s="48">
        <v>0</v>
      </c>
      <c r="N64" s="48">
        <v>0</v>
      </c>
      <c r="O64" s="50">
        <f>N64/N66</f>
        <v>0</v>
      </c>
      <c r="P64" s="114">
        <v>0</v>
      </c>
    </row>
    <row r="65" spans="3:16" s="26" customFormat="1" ht="15" customHeight="1">
      <c r="C65" s="382" t="s">
        <v>134</v>
      </c>
      <c r="D65" s="711">
        <v>8</v>
      </c>
      <c r="E65" s="48">
        <v>0</v>
      </c>
      <c r="F65" s="50">
        <f>E65/E66</f>
        <v>0</v>
      </c>
      <c r="G65" s="48">
        <v>0</v>
      </c>
      <c r="H65" s="48">
        <v>4</v>
      </c>
      <c r="I65" s="50">
        <f>H65/H66</f>
        <v>0.08163265306122448</v>
      </c>
      <c r="J65" s="48">
        <v>6.25</v>
      </c>
      <c r="K65" s="48">
        <v>0</v>
      </c>
      <c r="L65" s="50">
        <f>K65/K66</f>
        <v>0</v>
      </c>
      <c r="M65" s="48">
        <v>0</v>
      </c>
      <c r="N65" s="48">
        <v>0</v>
      </c>
      <c r="O65" s="50">
        <f>N65/N66</f>
        <v>0</v>
      </c>
      <c r="P65" s="114">
        <v>0</v>
      </c>
    </row>
    <row r="66" spans="3:16" ht="24.75" customHeight="1" thickBot="1">
      <c r="C66" s="721" t="s">
        <v>784</v>
      </c>
      <c r="D66" s="722"/>
      <c r="E66" s="111">
        <f>SUM(E61:E65)</f>
        <v>1</v>
      </c>
      <c r="F66" s="130">
        <f>SUM(F61:F65)</f>
        <v>1</v>
      </c>
      <c r="G66" s="253">
        <f>(E61*G61+E62*G62+E63*G63+E64*G64+E65*G65)/E66</f>
        <v>0</v>
      </c>
      <c r="H66" s="111">
        <f>SUM(H61:H65)</f>
        <v>49</v>
      </c>
      <c r="I66" s="130">
        <f>SUM(I61:I65)</f>
        <v>1.0000000000000002</v>
      </c>
      <c r="J66" s="253">
        <f>(H61*J61+H62*J62+H63*J63+H64*J64+H65*J65)/H66</f>
        <v>12.17183673469388</v>
      </c>
      <c r="K66" s="111">
        <f>SUM(K61:K65)</f>
        <v>6</v>
      </c>
      <c r="L66" s="130">
        <f>SUM(L61:L65)</f>
        <v>1</v>
      </c>
      <c r="M66" s="253">
        <f>(K61*M61+K62*M62+K63*M63+K64*M64+K65*M65)/K66</f>
        <v>35.65</v>
      </c>
      <c r="N66" s="111">
        <f>SUM(N61:N65)</f>
        <v>2</v>
      </c>
      <c r="O66" s="130">
        <f>SUM(O61:O65)</f>
        <v>1</v>
      </c>
      <c r="P66" s="254">
        <f>(N61*P61+N62*P62+N63*P63+N64*P64+N65*P65)/N66</f>
        <v>0</v>
      </c>
    </row>
    <row r="68" spans="3:4" ht="15.75">
      <c r="C68" s="44" t="s">
        <v>606</v>
      </c>
      <c r="D68" s="35" t="str">
        <f>B10</f>
        <v>Bestemming van de baby's vermeld in PATBIRTH: Heropnamen</v>
      </c>
    </row>
    <row r="69" ht="13.5" thickBot="1"/>
    <row r="70" spans="3:13" ht="24.75" customHeight="1">
      <c r="C70" s="424" t="s">
        <v>639</v>
      </c>
      <c r="D70" s="717"/>
      <c r="E70" s="386" t="s">
        <v>552</v>
      </c>
      <c r="F70" s="417"/>
      <c r="G70" s="428"/>
      <c r="H70" s="386" t="s">
        <v>553</v>
      </c>
      <c r="I70" s="417"/>
      <c r="J70" s="428"/>
      <c r="K70" s="386" t="s">
        <v>554</v>
      </c>
      <c r="L70" s="460"/>
      <c r="M70" s="716"/>
    </row>
    <row r="71" spans="3:13" ht="24.75" customHeight="1">
      <c r="C71" s="718"/>
      <c r="D71" s="719"/>
      <c r="E71" s="36" t="s">
        <v>559</v>
      </c>
      <c r="F71" s="36" t="s">
        <v>48</v>
      </c>
      <c r="G71" s="36" t="s">
        <v>786</v>
      </c>
      <c r="H71" s="36" t="s">
        <v>559</v>
      </c>
      <c r="I71" s="36" t="s">
        <v>48</v>
      </c>
      <c r="J71" s="36" t="s">
        <v>786</v>
      </c>
      <c r="K71" s="43" t="s">
        <v>559</v>
      </c>
      <c r="L71" s="43" t="s">
        <v>69</v>
      </c>
      <c r="M71" s="112" t="s">
        <v>786</v>
      </c>
    </row>
    <row r="72" spans="3:13" s="26" customFormat="1" ht="24.75" customHeight="1">
      <c r="C72" s="382" t="s">
        <v>132</v>
      </c>
      <c r="D72" s="711">
        <v>1</v>
      </c>
      <c r="E72" s="48">
        <v>6</v>
      </c>
      <c r="F72" s="50">
        <f>E72/E74</f>
        <v>1</v>
      </c>
      <c r="G72" s="48">
        <v>0</v>
      </c>
      <c r="H72" s="48">
        <v>84</v>
      </c>
      <c r="I72" s="50">
        <f>H72/H74</f>
        <v>1</v>
      </c>
      <c r="J72" s="48">
        <v>2.51</v>
      </c>
      <c r="K72" s="48">
        <v>12</v>
      </c>
      <c r="L72" s="50">
        <f>K72/K74</f>
        <v>0.8571428571428571</v>
      </c>
      <c r="M72" s="114">
        <v>0</v>
      </c>
    </row>
    <row r="73" spans="3:13" s="26" customFormat="1" ht="24.75" customHeight="1">
      <c r="C73" s="382" t="s">
        <v>137</v>
      </c>
      <c r="D73" s="723"/>
      <c r="E73" s="48">
        <v>0</v>
      </c>
      <c r="F73" s="50">
        <f>E73/E74</f>
        <v>0</v>
      </c>
      <c r="G73" s="48">
        <v>0</v>
      </c>
      <c r="H73" s="48">
        <v>0</v>
      </c>
      <c r="I73" s="50">
        <f>H73/H74</f>
        <v>0</v>
      </c>
      <c r="J73" s="48">
        <v>0</v>
      </c>
      <c r="K73" s="48">
        <v>2</v>
      </c>
      <c r="L73" s="50">
        <f>K73/K74</f>
        <v>0.14285714285714285</v>
      </c>
      <c r="M73" s="114">
        <v>0</v>
      </c>
    </row>
    <row r="74" spans="3:13" ht="24.75" customHeight="1" thickBot="1">
      <c r="C74" s="721" t="s">
        <v>784</v>
      </c>
      <c r="D74" s="722"/>
      <c r="E74" s="111">
        <f>SUM(E72:E73)</f>
        <v>6</v>
      </c>
      <c r="F74" s="130">
        <f>SUM(F72:F73)</f>
        <v>1</v>
      </c>
      <c r="G74" s="111">
        <f>(E72*G72+E73*G73)/E74</f>
        <v>0</v>
      </c>
      <c r="H74" s="111">
        <f>SUM(H72:H73)</f>
        <v>84</v>
      </c>
      <c r="I74" s="130">
        <f>SUM(I72:I73)</f>
        <v>1</v>
      </c>
      <c r="J74" s="111">
        <f>(H72*J72+H73*J73)/H74</f>
        <v>2.51</v>
      </c>
      <c r="K74" s="111">
        <f>SUM(K72:K73)</f>
        <v>14</v>
      </c>
      <c r="L74" s="130">
        <f>SUM(L72:L73)</f>
        <v>1</v>
      </c>
      <c r="M74" s="263">
        <f>(K72*M72+K73*M73)/K74</f>
        <v>0</v>
      </c>
    </row>
  </sheetData>
  <sheetProtection/>
  <mergeCells count="56">
    <mergeCell ref="C73:D73"/>
    <mergeCell ref="C74:D74"/>
    <mergeCell ref="C72:D72"/>
    <mergeCell ref="C64:D64"/>
    <mergeCell ref="C65:D65"/>
    <mergeCell ref="C66:D66"/>
    <mergeCell ref="C51:D51"/>
    <mergeCell ref="K70:M70"/>
    <mergeCell ref="C70:D71"/>
    <mergeCell ref="E59:G59"/>
    <mergeCell ref="H59:J59"/>
    <mergeCell ref="E70:G70"/>
    <mergeCell ref="H70:J70"/>
    <mergeCell ref="C54:D54"/>
    <mergeCell ref="N59:P59"/>
    <mergeCell ref="C62:D62"/>
    <mergeCell ref="C63:D63"/>
    <mergeCell ref="C59:D60"/>
    <mergeCell ref="K59:M59"/>
    <mergeCell ref="C55:D55"/>
    <mergeCell ref="C43:D43"/>
    <mergeCell ref="H48:J48"/>
    <mergeCell ref="E48:G48"/>
    <mergeCell ref="C61:D61"/>
    <mergeCell ref="C53:D53"/>
    <mergeCell ref="E40:H40"/>
    <mergeCell ref="E41:H41"/>
    <mergeCell ref="E42:H42"/>
    <mergeCell ref="E43:H43"/>
    <mergeCell ref="C50:D50"/>
    <mergeCell ref="K48:M48"/>
    <mergeCell ref="C48:D49"/>
    <mergeCell ref="C40:D40"/>
    <mergeCell ref="C41:D41"/>
    <mergeCell ref="C42:D42"/>
    <mergeCell ref="C52:D52"/>
    <mergeCell ref="I40:L40"/>
    <mergeCell ref="I41:L41"/>
    <mergeCell ref="I42:L42"/>
    <mergeCell ref="I43:L43"/>
    <mergeCell ref="C16:D17"/>
    <mergeCell ref="C18:D18"/>
    <mergeCell ref="C19:D19"/>
    <mergeCell ref="C20:D20"/>
    <mergeCell ref="C21:D21"/>
    <mergeCell ref="C22:D22"/>
    <mergeCell ref="E16:M16"/>
    <mergeCell ref="K17:M17"/>
    <mergeCell ref="K18:M21"/>
    <mergeCell ref="K22:M22"/>
    <mergeCell ref="E17:G17"/>
    <mergeCell ref="E18:G21"/>
    <mergeCell ref="E22:G22"/>
    <mergeCell ref="H17:J17"/>
    <mergeCell ref="H18:J21"/>
    <mergeCell ref="H22:J22"/>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N55"/>
  <sheetViews>
    <sheetView zoomScale="85" zoomScaleNormal="85" zoomScalePageLayoutView="0" workbookViewId="0" topLeftCell="A1">
      <pane ySplit="1" topLeftCell="A2" activePane="bottomLeft" state="frozen"/>
      <selection pane="topLeft" activeCell="A1" sqref="A1"/>
      <selection pane="bottomLeft" activeCell="J3" sqref="J3"/>
    </sheetView>
  </sheetViews>
  <sheetFormatPr defaultColWidth="9.140625" defaultRowHeight="12.75"/>
  <cols>
    <col min="1" max="1" width="12.7109375" style="0" bestFit="1" customWidth="1"/>
    <col min="2" max="2" width="15.57421875" style="26" customWidth="1"/>
    <col min="3" max="4" width="27.7109375" style="0" customWidth="1"/>
    <col min="5" max="18" width="10.7109375" style="0" customWidth="1"/>
    <col min="19" max="20" width="12.7109375" style="0" customWidth="1"/>
    <col min="21" max="16384" width="11.421875" style="0" customWidth="1"/>
  </cols>
  <sheetData>
    <row r="1" ht="12.75">
      <c r="A1" s="6" t="s">
        <v>376</v>
      </c>
    </row>
    <row r="2" ht="12.75">
      <c r="B2" s="69"/>
    </row>
    <row r="3" spans="1:2" ht="15.75">
      <c r="A3" s="39" t="s">
        <v>4</v>
      </c>
      <c r="B3" s="37" t="s">
        <v>759</v>
      </c>
    </row>
    <row r="4" spans="1:4" ht="15.75">
      <c r="A4" s="39" t="s">
        <v>5</v>
      </c>
      <c r="B4" s="37" t="s">
        <v>760</v>
      </c>
      <c r="C4" s="21"/>
      <c r="D4" s="21"/>
    </row>
    <row r="5" spans="1:4" ht="15.75">
      <c r="A5" s="39" t="s">
        <v>9</v>
      </c>
      <c r="B5" s="45" t="s">
        <v>761</v>
      </c>
      <c r="C5" s="21"/>
      <c r="D5" s="21"/>
    </row>
    <row r="6" spans="1:4" ht="15.75">
      <c r="A6" s="39" t="s">
        <v>10</v>
      </c>
      <c r="B6" s="37" t="s">
        <v>762</v>
      </c>
      <c r="C6" s="21"/>
      <c r="D6" s="21"/>
    </row>
    <row r="7" spans="1:4" ht="15.75">
      <c r="A7" s="39" t="s">
        <v>26</v>
      </c>
      <c r="B7" s="37" t="s">
        <v>466</v>
      </c>
      <c r="C7" s="21"/>
      <c r="D7" s="21"/>
    </row>
    <row r="8" spans="1:4" ht="15.75">
      <c r="A8" s="39" t="s">
        <v>27</v>
      </c>
      <c r="B8" s="37" t="s">
        <v>467</v>
      </c>
      <c r="C8" s="21"/>
      <c r="D8" s="21"/>
    </row>
    <row r="10" ht="13.5" thickBot="1"/>
    <row r="11" spans="3:10" ht="39.75" customHeight="1">
      <c r="C11" s="388" t="s">
        <v>222</v>
      </c>
      <c r="D11" s="350"/>
      <c r="E11" s="328" t="s">
        <v>594</v>
      </c>
      <c r="F11" s="329"/>
      <c r="G11" s="329"/>
      <c r="H11" s="329"/>
      <c r="I11" s="329"/>
      <c r="J11" s="330"/>
    </row>
    <row r="12" spans="2:10" s="11" customFormat="1" ht="39.75" customHeight="1">
      <c r="B12" s="85" t="s">
        <v>731</v>
      </c>
      <c r="C12" s="389"/>
      <c r="D12" s="352"/>
      <c r="E12" s="335" t="s">
        <v>577</v>
      </c>
      <c r="F12" s="336"/>
      <c r="G12" s="322"/>
      <c r="H12" s="335" t="s">
        <v>69</v>
      </c>
      <c r="I12" s="336"/>
      <c r="J12" s="323"/>
    </row>
    <row r="13" spans="2:10" ht="24.75" customHeight="1">
      <c r="B13" s="57" t="s">
        <v>72</v>
      </c>
      <c r="C13" s="368" t="s">
        <v>226</v>
      </c>
      <c r="D13" s="619"/>
      <c r="E13" s="370" t="s">
        <v>243</v>
      </c>
      <c r="F13" s="371"/>
      <c r="G13" s="376"/>
      <c r="H13" s="370" t="s">
        <v>659</v>
      </c>
      <c r="I13" s="371"/>
      <c r="J13" s="372"/>
    </row>
    <row r="14" spans="2:10" ht="24.75" customHeight="1">
      <c r="B14" s="57" t="s">
        <v>73</v>
      </c>
      <c r="C14" s="368" t="s">
        <v>227</v>
      </c>
      <c r="D14" s="619"/>
      <c r="E14" s="505"/>
      <c r="F14" s="506"/>
      <c r="G14" s="507"/>
      <c r="H14" s="508"/>
      <c r="I14" s="509"/>
      <c r="J14" s="421"/>
    </row>
    <row r="15" spans="2:10" ht="24.75" customHeight="1">
      <c r="B15" s="57" t="s">
        <v>74</v>
      </c>
      <c r="C15" s="368" t="s">
        <v>228</v>
      </c>
      <c r="D15" s="619"/>
      <c r="E15" s="377"/>
      <c r="F15" s="378"/>
      <c r="G15" s="379"/>
      <c r="H15" s="373"/>
      <c r="I15" s="374"/>
      <c r="J15" s="375"/>
    </row>
    <row r="16" spans="3:10" ht="39.75" customHeight="1" thickBot="1">
      <c r="C16" s="90" t="s">
        <v>550</v>
      </c>
      <c r="D16" s="204"/>
      <c r="E16" s="317" t="s">
        <v>514</v>
      </c>
      <c r="F16" s="318"/>
      <c r="G16" s="319"/>
      <c r="H16" s="317">
        <v>100</v>
      </c>
      <c r="I16" s="318"/>
      <c r="J16" s="325"/>
    </row>
    <row r="17" ht="15.75">
      <c r="N17" s="31"/>
    </row>
    <row r="18" spans="2:4" ht="12.75">
      <c r="B18"/>
      <c r="C18" s="26"/>
      <c r="D18" s="26"/>
    </row>
    <row r="19" spans="3:4" s="26" customFormat="1" ht="15" customHeight="1">
      <c r="C19" s="44" t="s">
        <v>780</v>
      </c>
      <c r="D19" s="44"/>
    </row>
    <row r="20" s="26" customFormat="1" ht="15" customHeight="1"/>
    <row r="21" s="163" customFormat="1" ht="15" customHeight="1">
      <c r="C21" s="163" t="s">
        <v>70</v>
      </c>
    </row>
    <row r="22" spans="3:4" s="163" customFormat="1" ht="15" customHeight="1">
      <c r="C22" s="169" t="s">
        <v>144</v>
      </c>
      <c r="D22" s="169"/>
    </row>
    <row r="23" spans="3:4" s="163" customFormat="1" ht="15" customHeight="1">
      <c r="C23" s="169" t="s">
        <v>544</v>
      </c>
      <c r="D23" s="169"/>
    </row>
    <row r="24" spans="3:4" s="163" customFormat="1" ht="15" customHeight="1">
      <c r="C24" s="169"/>
      <c r="D24" s="169"/>
    </row>
    <row r="25" s="163" customFormat="1" ht="15" customHeight="1">
      <c r="C25" s="163" t="s">
        <v>91</v>
      </c>
    </row>
    <row r="26" spans="3:4" s="163" customFormat="1" ht="15" customHeight="1">
      <c r="C26" s="169" t="s">
        <v>549</v>
      </c>
      <c r="D26" s="169"/>
    </row>
    <row r="27" spans="3:4" s="26" customFormat="1" ht="15" customHeight="1">
      <c r="C27" s="61"/>
      <c r="D27" s="61"/>
    </row>
    <row r="28" spans="3:4" s="26" customFormat="1" ht="15" customHeight="1">
      <c r="C28" s="44" t="s">
        <v>362</v>
      </c>
      <c r="D28" s="44"/>
    </row>
    <row r="29" spans="2:13" s="26" customFormat="1" ht="15" customHeight="1" thickBot="1">
      <c r="B29" s="62"/>
      <c r="C29" s="65"/>
      <c r="D29" s="65"/>
      <c r="E29" s="65"/>
      <c r="F29" s="65"/>
      <c r="G29" s="65"/>
      <c r="H29" s="65"/>
      <c r="I29" s="65"/>
      <c r="J29" s="65"/>
      <c r="K29" s="65"/>
      <c r="L29" s="65"/>
      <c r="M29" s="65"/>
    </row>
    <row r="30" spans="3:9" s="26" customFormat="1" ht="30" customHeight="1" thickBot="1">
      <c r="C30" s="708" t="s">
        <v>763</v>
      </c>
      <c r="D30" s="708"/>
      <c r="E30" s="708" t="s">
        <v>764</v>
      </c>
      <c r="F30" s="708"/>
      <c r="G30" s="708"/>
      <c r="H30" s="708"/>
      <c r="I30" s="241"/>
    </row>
    <row r="31" spans="2:9" s="26" customFormat="1" ht="30" customHeight="1">
      <c r="B31" s="62"/>
      <c r="C31" s="709" t="s">
        <v>127</v>
      </c>
      <c r="D31" s="709"/>
      <c r="E31" s="709" t="s">
        <v>127</v>
      </c>
      <c r="F31" s="709"/>
      <c r="G31" s="709"/>
      <c r="H31" s="709"/>
      <c r="I31" s="59"/>
    </row>
    <row r="32" spans="2:9" s="26" customFormat="1" ht="30" customHeight="1" thickBot="1">
      <c r="B32" s="62"/>
      <c r="C32" s="714" t="s">
        <v>90</v>
      </c>
      <c r="D32" s="714"/>
      <c r="E32" s="714" t="s">
        <v>218</v>
      </c>
      <c r="F32" s="714"/>
      <c r="G32" s="714"/>
      <c r="H32" s="714"/>
      <c r="I32" s="59"/>
    </row>
    <row r="33" spans="2:13" s="26" customFormat="1" ht="15" customHeight="1">
      <c r="B33" s="62"/>
      <c r="C33" s="70"/>
      <c r="D33" s="70"/>
      <c r="E33" s="65"/>
      <c r="F33" s="65"/>
      <c r="G33" s="65"/>
      <c r="H33" s="65"/>
      <c r="I33" s="65"/>
      <c r="J33" s="65"/>
      <c r="K33" s="65"/>
      <c r="L33" s="65"/>
      <c r="M33" s="65"/>
    </row>
    <row r="35" spans="3:4" ht="15.75">
      <c r="C35" s="242" t="s">
        <v>607</v>
      </c>
      <c r="D35" s="35" t="str">
        <f>B7</f>
        <v>"Verwezen door" van de baby's vermeld in PATBIRTH, geboren in het ziekenhuis: Alle verblijven</v>
      </c>
    </row>
    <row r="36" ht="13.5" thickBot="1"/>
    <row r="37" spans="2:12" ht="24.75" customHeight="1">
      <c r="B37"/>
      <c r="C37" s="424" t="s">
        <v>465</v>
      </c>
      <c r="D37" s="724"/>
      <c r="E37" s="386" t="s">
        <v>552</v>
      </c>
      <c r="F37" s="428"/>
      <c r="G37" s="386" t="s">
        <v>553</v>
      </c>
      <c r="H37" s="428"/>
      <c r="I37" s="386" t="s">
        <v>556</v>
      </c>
      <c r="J37" s="428"/>
      <c r="K37" s="386" t="s">
        <v>554</v>
      </c>
      <c r="L37" s="418"/>
    </row>
    <row r="38" spans="2:12" ht="24.75" customHeight="1">
      <c r="B38"/>
      <c r="C38" s="569"/>
      <c r="D38" s="725"/>
      <c r="E38" s="36" t="s">
        <v>559</v>
      </c>
      <c r="F38" s="36" t="s">
        <v>48</v>
      </c>
      <c r="G38" s="36" t="s">
        <v>559</v>
      </c>
      <c r="H38" s="36" t="s">
        <v>48</v>
      </c>
      <c r="I38" s="43" t="s">
        <v>559</v>
      </c>
      <c r="J38" s="43" t="s">
        <v>69</v>
      </c>
      <c r="K38" s="43" t="s">
        <v>559</v>
      </c>
      <c r="L38" s="112" t="s">
        <v>69</v>
      </c>
    </row>
    <row r="39" spans="3:12" s="26" customFormat="1" ht="15" customHeight="1">
      <c r="C39" s="382" t="s">
        <v>138</v>
      </c>
      <c r="D39" s="723"/>
      <c r="E39" s="48">
        <v>3</v>
      </c>
      <c r="F39" s="50">
        <f>E39/E46</f>
        <v>0.17647058823529413</v>
      </c>
      <c r="G39" s="48">
        <v>16</v>
      </c>
      <c r="H39" s="50">
        <f>G39/G46</f>
        <v>0.07272727272727272</v>
      </c>
      <c r="I39" s="48">
        <v>0</v>
      </c>
      <c r="J39" s="50">
        <f>I39/I46</f>
        <v>0</v>
      </c>
      <c r="K39" s="48">
        <v>14</v>
      </c>
      <c r="L39" s="92">
        <f>K39/K46</f>
        <v>0.6363636363636364</v>
      </c>
    </row>
    <row r="40" spans="3:12" s="26" customFormat="1" ht="15" customHeight="1">
      <c r="C40" s="382" t="s">
        <v>139</v>
      </c>
      <c r="D40" s="723"/>
      <c r="E40" s="48">
        <v>4</v>
      </c>
      <c r="F40" s="50">
        <f>E40/E46</f>
        <v>0.23529411764705882</v>
      </c>
      <c r="G40" s="48">
        <v>55</v>
      </c>
      <c r="H40" s="50">
        <f>G40/G46</f>
        <v>0.25</v>
      </c>
      <c r="I40" s="48">
        <v>0</v>
      </c>
      <c r="J40" s="50">
        <f>I40/I46</f>
        <v>0</v>
      </c>
      <c r="K40" s="48">
        <v>1</v>
      </c>
      <c r="L40" s="92">
        <f>K40/K46</f>
        <v>0.045454545454545456</v>
      </c>
    </row>
    <row r="41" spans="3:12" s="26" customFormat="1" ht="15" customHeight="1">
      <c r="C41" s="382" t="s">
        <v>140</v>
      </c>
      <c r="D41" s="723"/>
      <c r="E41" s="48">
        <v>0</v>
      </c>
      <c r="F41" s="50">
        <f>E41/E46</f>
        <v>0</v>
      </c>
      <c r="G41" s="48">
        <v>1</v>
      </c>
      <c r="H41" s="50">
        <f>G41/G46</f>
        <v>0.004545454545454545</v>
      </c>
      <c r="I41" s="48">
        <v>0</v>
      </c>
      <c r="J41" s="50">
        <f>I41/I46</f>
        <v>0</v>
      </c>
      <c r="K41" s="48">
        <v>4</v>
      </c>
      <c r="L41" s="92">
        <f>K41/K46</f>
        <v>0.18181818181818182</v>
      </c>
    </row>
    <row r="42" spans="3:12" s="26" customFormat="1" ht="15" customHeight="1">
      <c r="C42" s="382" t="s">
        <v>141</v>
      </c>
      <c r="D42" s="723">
        <v>6</v>
      </c>
      <c r="E42" s="48">
        <v>0</v>
      </c>
      <c r="F42" s="50">
        <f>E42/E46</f>
        <v>0</v>
      </c>
      <c r="G42" s="48">
        <v>1</v>
      </c>
      <c r="H42" s="50">
        <f>G42/G46</f>
        <v>0.004545454545454545</v>
      </c>
      <c r="I42" s="48">
        <v>0</v>
      </c>
      <c r="J42" s="50">
        <f>I42/I46</f>
        <v>0</v>
      </c>
      <c r="K42" s="48">
        <v>1</v>
      </c>
      <c r="L42" s="92">
        <f>K42/K46</f>
        <v>0.045454545454545456</v>
      </c>
    </row>
    <row r="43" spans="3:12" s="26" customFormat="1" ht="15" customHeight="1">
      <c r="C43" s="382" t="s">
        <v>654</v>
      </c>
      <c r="D43" s="723"/>
      <c r="E43" s="48">
        <v>10</v>
      </c>
      <c r="F43" s="50">
        <f>E43/E46</f>
        <v>0.5882352941176471</v>
      </c>
      <c r="G43" s="48">
        <v>145</v>
      </c>
      <c r="H43" s="50">
        <f>G43/G46</f>
        <v>0.6590909090909091</v>
      </c>
      <c r="I43" s="48">
        <v>3</v>
      </c>
      <c r="J43" s="50">
        <f>I43/I46</f>
        <v>1</v>
      </c>
      <c r="K43" s="48">
        <v>0</v>
      </c>
      <c r="L43" s="92">
        <f>K43/K46</f>
        <v>0</v>
      </c>
    </row>
    <row r="44" spans="3:12" s="26" customFormat="1" ht="15" customHeight="1">
      <c r="C44" s="382" t="s">
        <v>142</v>
      </c>
      <c r="D44" s="723"/>
      <c r="E44" s="48">
        <v>0</v>
      </c>
      <c r="F44" s="50">
        <f>E44/E46</f>
        <v>0</v>
      </c>
      <c r="G44" s="48">
        <v>2</v>
      </c>
      <c r="H44" s="50">
        <f>G44/G46</f>
        <v>0.00909090909090909</v>
      </c>
      <c r="I44" s="48">
        <v>0</v>
      </c>
      <c r="J44" s="50">
        <f>I44/I46</f>
        <v>0</v>
      </c>
      <c r="K44" s="48">
        <v>1</v>
      </c>
      <c r="L44" s="92">
        <f>K44/K46</f>
        <v>0.045454545454545456</v>
      </c>
    </row>
    <row r="45" spans="3:12" s="26" customFormat="1" ht="24.75" customHeight="1">
      <c r="C45" s="382" t="s">
        <v>143</v>
      </c>
      <c r="D45" s="723"/>
      <c r="E45" s="48">
        <v>0</v>
      </c>
      <c r="F45" s="50">
        <f>E45/E46</f>
        <v>0</v>
      </c>
      <c r="G45" s="48">
        <v>0</v>
      </c>
      <c r="H45" s="50">
        <f>G45/G46</f>
        <v>0</v>
      </c>
      <c r="I45" s="48">
        <v>0</v>
      </c>
      <c r="J45" s="50">
        <f>I45/I46</f>
        <v>0</v>
      </c>
      <c r="K45" s="48">
        <v>1</v>
      </c>
      <c r="L45" s="92">
        <f>K45/K46</f>
        <v>0.045454545454545456</v>
      </c>
    </row>
    <row r="46" spans="2:12" ht="24.75" customHeight="1" thickBot="1">
      <c r="B46"/>
      <c r="C46" s="721" t="s">
        <v>550</v>
      </c>
      <c r="D46" s="722"/>
      <c r="E46" s="111">
        <f aca="true" t="shared" si="0" ref="E46:L46">SUM(E39:E45)</f>
        <v>17</v>
      </c>
      <c r="F46" s="209">
        <f t="shared" si="0"/>
        <v>1</v>
      </c>
      <c r="G46" s="111">
        <f t="shared" si="0"/>
        <v>220</v>
      </c>
      <c r="H46" s="209">
        <f t="shared" si="0"/>
        <v>0.9999999999999999</v>
      </c>
      <c r="I46" s="111">
        <f t="shared" si="0"/>
        <v>3</v>
      </c>
      <c r="J46" s="209">
        <f t="shared" si="0"/>
        <v>1</v>
      </c>
      <c r="K46" s="111">
        <f t="shared" si="0"/>
        <v>22</v>
      </c>
      <c r="L46" s="210">
        <f t="shared" si="0"/>
        <v>0.9999999999999998</v>
      </c>
    </row>
    <row r="48" spans="3:4" ht="15.75">
      <c r="C48" s="242" t="s">
        <v>608</v>
      </c>
      <c r="D48" s="35" t="str">
        <f>B8</f>
        <v>"Verwezen door" van de baby's vermeld in PATBIRTH, niet geboren in het ziekenhuis: Alle verblijven</v>
      </c>
    </row>
    <row r="49" ht="13.5" thickBot="1"/>
    <row r="50" spans="2:12" ht="24.75" customHeight="1">
      <c r="B50"/>
      <c r="C50" s="424" t="s">
        <v>465</v>
      </c>
      <c r="D50" s="724"/>
      <c r="E50" s="386" t="s">
        <v>552</v>
      </c>
      <c r="F50" s="428"/>
      <c r="G50" s="386" t="s">
        <v>553</v>
      </c>
      <c r="H50" s="428"/>
      <c r="I50" s="386" t="s">
        <v>556</v>
      </c>
      <c r="J50" s="428"/>
      <c r="K50" s="386" t="s">
        <v>554</v>
      </c>
      <c r="L50" s="418"/>
    </row>
    <row r="51" spans="2:12" ht="24.75" customHeight="1">
      <c r="B51"/>
      <c r="C51" s="569"/>
      <c r="D51" s="725"/>
      <c r="E51" s="36" t="s">
        <v>559</v>
      </c>
      <c r="F51" s="36" t="s">
        <v>48</v>
      </c>
      <c r="G51" s="36" t="s">
        <v>559</v>
      </c>
      <c r="H51" s="36" t="s">
        <v>48</v>
      </c>
      <c r="I51" s="43" t="s">
        <v>559</v>
      </c>
      <c r="J51" s="43" t="s">
        <v>69</v>
      </c>
      <c r="K51" s="43" t="s">
        <v>559</v>
      </c>
      <c r="L51" s="112" t="s">
        <v>69</v>
      </c>
    </row>
    <row r="52" spans="3:12" s="26" customFormat="1" ht="15" customHeight="1">
      <c r="C52" s="382" t="s">
        <v>138</v>
      </c>
      <c r="D52" s="723"/>
      <c r="E52" s="48">
        <v>0</v>
      </c>
      <c r="F52" s="50">
        <f>E52/E55</f>
        <v>0</v>
      </c>
      <c r="G52" s="48">
        <v>1</v>
      </c>
      <c r="H52" s="50">
        <f>G52/G55</f>
        <v>0.022727272727272728</v>
      </c>
      <c r="I52" s="48">
        <v>0</v>
      </c>
      <c r="J52" s="50">
        <f>I52/I55</f>
        <v>0</v>
      </c>
      <c r="K52" s="48">
        <v>4</v>
      </c>
      <c r="L52" s="92">
        <f>K52/K55</f>
        <v>1</v>
      </c>
    </row>
    <row r="53" spans="3:12" s="26" customFormat="1" ht="15" customHeight="1">
      <c r="C53" s="382" t="s">
        <v>139</v>
      </c>
      <c r="D53" s="723"/>
      <c r="E53" s="48">
        <v>2</v>
      </c>
      <c r="F53" s="50">
        <f>E53/E55</f>
        <v>0.4</v>
      </c>
      <c r="G53" s="48">
        <v>8</v>
      </c>
      <c r="H53" s="50">
        <f>G53/G55</f>
        <v>0.18181818181818182</v>
      </c>
      <c r="I53" s="48">
        <v>0</v>
      </c>
      <c r="J53" s="50">
        <f>I53/I55</f>
        <v>0</v>
      </c>
      <c r="K53" s="48">
        <v>0</v>
      </c>
      <c r="L53" s="92">
        <f>K53/K55</f>
        <v>0</v>
      </c>
    </row>
    <row r="54" spans="3:12" s="26" customFormat="1" ht="15" customHeight="1">
      <c r="C54" s="382" t="s">
        <v>140</v>
      </c>
      <c r="D54" s="723"/>
      <c r="E54" s="48">
        <v>3</v>
      </c>
      <c r="F54" s="50">
        <f>E54/E55</f>
        <v>0.6</v>
      </c>
      <c r="G54" s="48">
        <v>35</v>
      </c>
      <c r="H54" s="50">
        <f>G54/G55</f>
        <v>0.7954545454545454</v>
      </c>
      <c r="I54" s="48">
        <v>4</v>
      </c>
      <c r="J54" s="50">
        <f>I54/I55</f>
        <v>1</v>
      </c>
      <c r="K54" s="48">
        <v>0</v>
      </c>
      <c r="L54" s="92">
        <f>K54/K55</f>
        <v>0</v>
      </c>
    </row>
    <row r="55" spans="2:12" ht="24.75" customHeight="1" thickBot="1">
      <c r="B55"/>
      <c r="C55" s="721" t="s">
        <v>550</v>
      </c>
      <c r="D55" s="722"/>
      <c r="E55" s="111">
        <f aca="true" t="shared" si="1" ref="E55:L55">SUM(E52:E54)</f>
        <v>5</v>
      </c>
      <c r="F55" s="209">
        <f t="shared" si="1"/>
        <v>1</v>
      </c>
      <c r="G55" s="111">
        <f t="shared" si="1"/>
        <v>44</v>
      </c>
      <c r="H55" s="209">
        <f t="shared" si="1"/>
        <v>1</v>
      </c>
      <c r="I55" s="111">
        <f t="shared" si="1"/>
        <v>4</v>
      </c>
      <c r="J55" s="209">
        <f t="shared" si="1"/>
        <v>1</v>
      </c>
      <c r="K55" s="111">
        <f t="shared" si="1"/>
        <v>4</v>
      </c>
      <c r="L55" s="210">
        <f t="shared" si="1"/>
        <v>1</v>
      </c>
    </row>
  </sheetData>
  <sheetProtection/>
  <mergeCells count="39">
    <mergeCell ref="C40:D40"/>
    <mergeCell ref="C14:D14"/>
    <mergeCell ref="C15:D15"/>
    <mergeCell ref="C44:D44"/>
    <mergeCell ref="C41:D41"/>
    <mergeCell ref="C53:D53"/>
    <mergeCell ref="C54:D54"/>
    <mergeCell ref="C42:D42"/>
    <mergeCell ref="C43:D43"/>
    <mergeCell ref="C37:D38"/>
    <mergeCell ref="C39:D39"/>
    <mergeCell ref="E32:H32"/>
    <mergeCell ref="C32:D32"/>
    <mergeCell ref="E13:G15"/>
    <mergeCell ref="E16:G16"/>
    <mergeCell ref="C55:D55"/>
    <mergeCell ref="C50:D51"/>
    <mergeCell ref="C45:D45"/>
    <mergeCell ref="C46:D46"/>
    <mergeCell ref="C52:D52"/>
    <mergeCell ref="C13:D13"/>
    <mergeCell ref="E50:F50"/>
    <mergeCell ref="G50:H50"/>
    <mergeCell ref="I50:J50"/>
    <mergeCell ref="K50:L50"/>
    <mergeCell ref="K37:L37"/>
    <mergeCell ref="I37:J37"/>
    <mergeCell ref="E37:F37"/>
    <mergeCell ref="G37:H37"/>
    <mergeCell ref="C11:D12"/>
    <mergeCell ref="C30:D30"/>
    <mergeCell ref="C31:D31"/>
    <mergeCell ref="H16:J16"/>
    <mergeCell ref="E11:J11"/>
    <mergeCell ref="H12:J12"/>
    <mergeCell ref="H13:J15"/>
    <mergeCell ref="E12:G12"/>
    <mergeCell ref="E30:H30"/>
    <mergeCell ref="E31:H31"/>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O64"/>
  <sheetViews>
    <sheetView zoomScale="85" zoomScaleNormal="85" zoomScalePageLayoutView="0" workbookViewId="0" topLeftCell="A1">
      <pane ySplit="1" topLeftCell="A2" activePane="bottomLeft" state="frozen"/>
      <selection pane="topLeft" activeCell="A1" sqref="A1"/>
      <selection pane="bottomLeft" activeCell="I3" sqref="I3"/>
    </sheetView>
  </sheetViews>
  <sheetFormatPr defaultColWidth="9.140625" defaultRowHeight="12.75"/>
  <cols>
    <col min="1" max="1" width="12.28125" style="0" customWidth="1"/>
    <col min="2" max="2" width="14.57421875" style="0" customWidth="1"/>
    <col min="3" max="4" width="24.7109375" style="0" customWidth="1"/>
    <col min="5" max="15" width="10.7109375" style="0" customWidth="1"/>
    <col min="16" max="16" width="11.421875" style="0" customWidth="1"/>
    <col min="17" max="17" width="17.00390625" style="0" customWidth="1"/>
    <col min="18" max="18" width="14.421875" style="0" customWidth="1"/>
    <col min="19" max="19" width="16.57421875" style="0" customWidth="1"/>
    <col min="20" max="20" width="20.57421875" style="0" customWidth="1"/>
    <col min="21" max="16384" width="11.421875" style="0" customWidth="1"/>
  </cols>
  <sheetData>
    <row r="1" spans="1:4" ht="12.75">
      <c r="A1" s="6" t="s">
        <v>376</v>
      </c>
      <c r="B1" s="18"/>
      <c r="C1" s="1"/>
      <c r="D1" s="1"/>
    </row>
    <row r="2" spans="2:4" ht="12.75">
      <c r="B2" s="1"/>
      <c r="C2" s="1"/>
      <c r="D2" s="1"/>
    </row>
    <row r="3" spans="1:2" ht="15.75">
      <c r="A3" s="39" t="s">
        <v>52</v>
      </c>
      <c r="B3" s="37" t="s">
        <v>468</v>
      </c>
    </row>
    <row r="4" spans="1:14" ht="15.75">
      <c r="A4" s="39" t="s">
        <v>53</v>
      </c>
      <c r="B4" s="45" t="s">
        <v>469</v>
      </c>
      <c r="C4" s="3"/>
      <c r="D4" s="3"/>
      <c r="E4" s="3"/>
      <c r="F4" s="3"/>
      <c r="G4" s="3"/>
      <c r="H4" s="3"/>
      <c r="I4" s="3"/>
      <c r="J4" s="3"/>
      <c r="K4" s="3"/>
      <c r="L4" s="3"/>
      <c r="M4" s="3"/>
      <c r="N4" s="3"/>
    </row>
    <row r="5" spans="1:2" s="38" customFormat="1" ht="15.75">
      <c r="A5" s="39" t="s">
        <v>6</v>
      </c>
      <c r="B5" s="37" t="s">
        <v>470</v>
      </c>
    </row>
    <row r="6" spans="1:14" s="38" customFormat="1" ht="15.75">
      <c r="A6" s="39" t="s">
        <v>7</v>
      </c>
      <c r="B6" s="45" t="s">
        <v>471</v>
      </c>
      <c r="C6" s="60"/>
      <c r="D6" s="60"/>
      <c r="E6" s="60"/>
      <c r="F6" s="60"/>
      <c r="G6" s="60"/>
      <c r="H6" s="60"/>
      <c r="I6" s="60"/>
      <c r="J6" s="60"/>
      <c r="K6" s="60"/>
      <c r="L6" s="60"/>
      <c r="M6" s="60"/>
      <c r="N6" s="60"/>
    </row>
    <row r="7" spans="1:2" s="38" customFormat="1" ht="15.75">
      <c r="A7" s="39" t="s">
        <v>11</v>
      </c>
      <c r="B7" s="37" t="s">
        <v>472</v>
      </c>
    </row>
    <row r="8" spans="1:13" s="38" customFormat="1" ht="15.75">
      <c r="A8" s="39" t="s">
        <v>12</v>
      </c>
      <c r="B8" s="45" t="s">
        <v>473</v>
      </c>
      <c r="C8" s="60"/>
      <c r="D8" s="60"/>
      <c r="E8" s="60"/>
      <c r="F8" s="60"/>
      <c r="G8" s="60"/>
      <c r="H8" s="60"/>
      <c r="I8" s="60"/>
      <c r="J8" s="60"/>
      <c r="K8" s="60"/>
      <c r="L8" s="60"/>
      <c r="M8" s="60"/>
    </row>
    <row r="9" spans="1:2" s="38" customFormat="1" ht="15.75">
      <c r="A9" s="39" t="s">
        <v>28</v>
      </c>
      <c r="B9" s="37" t="s">
        <v>474</v>
      </c>
    </row>
    <row r="10" spans="1:15" s="38" customFormat="1" ht="15.75">
      <c r="A10" s="39" t="s">
        <v>18</v>
      </c>
      <c r="B10" s="45" t="s">
        <v>475</v>
      </c>
      <c r="C10" s="60"/>
      <c r="D10" s="60"/>
      <c r="E10" s="60"/>
      <c r="F10" s="60"/>
      <c r="G10" s="60"/>
      <c r="H10" s="60"/>
      <c r="I10" s="60"/>
      <c r="J10" s="60"/>
      <c r="K10" s="60"/>
      <c r="L10" s="60"/>
      <c r="M10" s="60"/>
      <c r="N10" s="60"/>
      <c r="O10" s="60"/>
    </row>
    <row r="11" spans="1:15" ht="13.5" thickBot="1">
      <c r="A11" s="2"/>
      <c r="B11" s="2"/>
      <c r="C11" s="21"/>
      <c r="D11" s="21"/>
      <c r="E11" s="21"/>
      <c r="F11" s="21"/>
      <c r="G11" s="21"/>
      <c r="H11" s="21"/>
      <c r="I11" s="21"/>
      <c r="J11" s="21"/>
      <c r="K11" s="21"/>
      <c r="L11" s="21"/>
      <c r="M11" s="21"/>
      <c r="N11" s="21"/>
      <c r="O11" s="21"/>
    </row>
    <row r="12" spans="2:12" ht="39.75" customHeight="1">
      <c r="B12" s="26"/>
      <c r="C12" s="388" t="s">
        <v>145</v>
      </c>
      <c r="D12" s="350"/>
      <c r="E12" s="328" t="s">
        <v>594</v>
      </c>
      <c r="F12" s="329"/>
      <c r="G12" s="329"/>
      <c r="H12" s="329"/>
      <c r="I12" s="329"/>
      <c r="J12" s="329"/>
      <c r="K12" s="329"/>
      <c r="L12" s="330"/>
    </row>
    <row r="13" spans="2:12" s="11" customFormat="1" ht="39.75" customHeight="1">
      <c r="B13" s="85" t="s">
        <v>731</v>
      </c>
      <c r="C13" s="389"/>
      <c r="D13" s="352"/>
      <c r="E13" s="335" t="s">
        <v>577</v>
      </c>
      <c r="F13" s="336"/>
      <c r="G13" s="336"/>
      <c r="H13" s="432"/>
      <c r="I13" s="335" t="s">
        <v>69</v>
      </c>
      <c r="J13" s="336"/>
      <c r="K13" s="336"/>
      <c r="L13" s="323"/>
    </row>
    <row r="14" spans="2:12" s="11" customFormat="1" ht="49.5" customHeight="1">
      <c r="B14" s="57" t="s">
        <v>178</v>
      </c>
      <c r="C14" s="412" t="s">
        <v>146</v>
      </c>
      <c r="D14" s="312"/>
      <c r="E14" s="370" t="s">
        <v>243</v>
      </c>
      <c r="F14" s="371"/>
      <c r="G14" s="371"/>
      <c r="H14" s="376"/>
      <c r="I14" s="370" t="s">
        <v>659</v>
      </c>
      <c r="J14" s="371"/>
      <c r="K14" s="371"/>
      <c r="L14" s="372"/>
    </row>
    <row r="15" spans="2:12" ht="49.5" customHeight="1">
      <c r="B15" s="57" t="s">
        <v>72</v>
      </c>
      <c r="C15" s="412" t="s">
        <v>226</v>
      </c>
      <c r="D15" s="312"/>
      <c r="E15" s="505"/>
      <c r="F15" s="506"/>
      <c r="G15" s="506"/>
      <c r="H15" s="507"/>
      <c r="I15" s="508"/>
      <c r="J15" s="509"/>
      <c r="K15" s="509"/>
      <c r="L15" s="421"/>
    </row>
    <row r="16" spans="2:12" ht="49.5" customHeight="1">
      <c r="B16" s="57" t="s">
        <v>73</v>
      </c>
      <c r="C16" s="412" t="s">
        <v>227</v>
      </c>
      <c r="D16" s="312"/>
      <c r="E16" s="505"/>
      <c r="F16" s="506"/>
      <c r="G16" s="506"/>
      <c r="H16" s="507"/>
      <c r="I16" s="508"/>
      <c r="J16" s="509"/>
      <c r="K16" s="509"/>
      <c r="L16" s="421"/>
    </row>
    <row r="17" spans="2:12" ht="49.5" customHeight="1">
      <c r="B17" s="57" t="s">
        <v>74</v>
      </c>
      <c r="C17" s="412" t="s">
        <v>228</v>
      </c>
      <c r="D17" s="312"/>
      <c r="E17" s="377"/>
      <c r="F17" s="378"/>
      <c r="G17" s="378"/>
      <c r="H17" s="379"/>
      <c r="I17" s="373"/>
      <c r="J17" s="374"/>
      <c r="K17" s="374"/>
      <c r="L17" s="375"/>
    </row>
    <row r="18" spans="2:12" ht="39.75" customHeight="1" thickBot="1">
      <c r="B18" s="26"/>
      <c r="C18" s="308" t="s">
        <v>550</v>
      </c>
      <c r="D18" s="390"/>
      <c r="E18" s="317" t="s">
        <v>514</v>
      </c>
      <c r="F18" s="318"/>
      <c r="G18" s="318"/>
      <c r="H18" s="438"/>
      <c r="I18" s="317">
        <v>100</v>
      </c>
      <c r="J18" s="318"/>
      <c r="K18" s="318"/>
      <c r="L18" s="325"/>
    </row>
    <row r="19" spans="3:4" ht="15">
      <c r="C19" s="40"/>
      <c r="D19" s="40"/>
    </row>
    <row r="20" spans="3:4" ht="15.75">
      <c r="C20" s="44" t="s">
        <v>780</v>
      </c>
      <c r="D20" s="44"/>
    </row>
    <row r="22" spans="3:8" s="160" customFormat="1" ht="15" customHeight="1">
      <c r="C22" s="160" t="s">
        <v>179</v>
      </c>
      <c r="E22" s="160" t="s">
        <v>39</v>
      </c>
      <c r="H22" s="164" t="s">
        <v>91</v>
      </c>
    </row>
    <row r="23" spans="3:8" s="160" customFormat="1" ht="15" customHeight="1">
      <c r="C23" s="169" t="s">
        <v>144</v>
      </c>
      <c r="D23" s="161"/>
      <c r="E23" s="161" t="s">
        <v>100</v>
      </c>
      <c r="F23" s="161"/>
      <c r="G23" s="161"/>
      <c r="H23" s="169" t="s">
        <v>542</v>
      </c>
    </row>
    <row r="24" spans="3:8" s="160" customFormat="1" ht="15" customHeight="1">
      <c r="C24" s="161" t="s">
        <v>543</v>
      </c>
      <c r="D24" s="161"/>
      <c r="E24" s="161" t="s">
        <v>99</v>
      </c>
      <c r="F24" s="161"/>
      <c r="G24" s="161"/>
      <c r="H24" s="169" t="s">
        <v>544</v>
      </c>
    </row>
    <row r="25" spans="3:8" s="160" customFormat="1" ht="15" customHeight="1">
      <c r="C25" s="161" t="s">
        <v>98</v>
      </c>
      <c r="D25" s="161"/>
      <c r="E25" s="161" t="s">
        <v>545</v>
      </c>
      <c r="F25" s="161"/>
      <c r="G25" s="161"/>
      <c r="H25" s="161"/>
    </row>
    <row r="26" spans="3:4" s="160" customFormat="1" ht="15" customHeight="1">
      <c r="C26" s="161" t="s">
        <v>97</v>
      </c>
      <c r="D26" s="161"/>
    </row>
    <row r="27" spans="3:4" s="160" customFormat="1" ht="15" customHeight="1">
      <c r="C27" s="161"/>
      <c r="D27" s="161"/>
    </row>
    <row r="28" spans="3:4" ht="15" customHeight="1">
      <c r="C28" s="35" t="s">
        <v>362</v>
      </c>
      <c r="D28" s="35"/>
    </row>
    <row r="29" spans="3:4" ht="15" customHeight="1">
      <c r="C29" s="35"/>
      <c r="D29" s="35"/>
    </row>
    <row r="30" spans="3:4" ht="15.75">
      <c r="C30" s="46" t="s">
        <v>476</v>
      </c>
      <c r="D30" s="46"/>
    </row>
    <row r="31" spans="3:4" ht="16.5" thickBot="1">
      <c r="C31" s="46"/>
      <c r="D31" s="46"/>
    </row>
    <row r="32" spans="3:13" s="191" customFormat="1" ht="45" customHeight="1" thickBot="1">
      <c r="C32" s="726" t="s">
        <v>121</v>
      </c>
      <c r="D32" s="727"/>
      <c r="E32" s="741" t="s">
        <v>765</v>
      </c>
      <c r="F32" s="726"/>
      <c r="G32" s="726"/>
      <c r="H32" s="742"/>
      <c r="I32" s="741" t="s">
        <v>766</v>
      </c>
      <c r="J32" s="726"/>
      <c r="K32" s="726"/>
      <c r="L32" s="726"/>
      <c r="M32" s="192"/>
    </row>
    <row r="33" spans="3:13" s="194" customFormat="1" ht="30" customHeight="1">
      <c r="C33" s="737" t="s">
        <v>128</v>
      </c>
      <c r="D33" s="738"/>
      <c r="E33" s="732" t="s">
        <v>90</v>
      </c>
      <c r="F33" s="733"/>
      <c r="G33" s="733"/>
      <c r="H33" s="734"/>
      <c r="I33" s="735" t="s">
        <v>147</v>
      </c>
      <c r="J33" s="728"/>
      <c r="K33" s="728"/>
      <c r="L33" s="728"/>
      <c r="M33" s="193"/>
    </row>
    <row r="34" spans="3:13" s="194" customFormat="1" ht="30" customHeight="1">
      <c r="C34" s="728"/>
      <c r="D34" s="729"/>
      <c r="E34" s="735" t="s">
        <v>220</v>
      </c>
      <c r="F34" s="728"/>
      <c r="G34" s="728"/>
      <c r="H34" s="736"/>
      <c r="I34" s="735" t="s">
        <v>149</v>
      </c>
      <c r="J34" s="728"/>
      <c r="K34" s="728"/>
      <c r="L34" s="728"/>
      <c r="M34" s="193"/>
    </row>
    <row r="35" spans="3:13" s="194" customFormat="1" ht="30" customHeight="1" thickBot="1">
      <c r="C35" s="730"/>
      <c r="D35" s="731"/>
      <c r="E35" s="739"/>
      <c r="F35" s="730"/>
      <c r="G35" s="730"/>
      <c r="H35" s="740"/>
      <c r="I35" s="743" t="s">
        <v>148</v>
      </c>
      <c r="J35" s="744"/>
      <c r="K35" s="744"/>
      <c r="L35" s="745"/>
      <c r="M35" s="193"/>
    </row>
    <row r="36" spans="3:11" ht="15" customHeight="1">
      <c r="C36" s="34"/>
      <c r="D36" s="34"/>
      <c r="E36" s="34"/>
      <c r="F36" s="34"/>
      <c r="G36" s="34"/>
      <c r="H36" s="34"/>
      <c r="I36" s="34"/>
      <c r="J36" s="34"/>
      <c r="K36" s="34"/>
    </row>
    <row r="37" spans="3:4" ht="15.75">
      <c r="C37" s="46" t="s">
        <v>477</v>
      </c>
      <c r="D37" s="46"/>
    </row>
    <row r="38" spans="3:9" s="160" customFormat="1" ht="14.25">
      <c r="C38" s="291" t="s">
        <v>767</v>
      </c>
      <c r="D38" s="291"/>
      <c r="E38" s="292"/>
      <c r="F38" s="292"/>
      <c r="G38" s="292"/>
      <c r="H38" s="292"/>
      <c r="I38" s="292"/>
    </row>
    <row r="39" spans="3:4" ht="15">
      <c r="C39" s="40"/>
      <c r="D39" s="40"/>
    </row>
    <row r="40" spans="3:4" ht="15">
      <c r="C40" s="40"/>
      <c r="D40" s="40"/>
    </row>
    <row r="41" spans="3:4" ht="15.75">
      <c r="C41" s="44" t="s">
        <v>609</v>
      </c>
      <c r="D41" s="35" t="str">
        <f>B3</f>
        <v>Geboortejaar van de moeders vermeld in PATBIRTH, geboorteverblijf</v>
      </c>
    </row>
    <row r="42" spans="3:4" ht="16.5" thickBot="1">
      <c r="C42" s="44"/>
      <c r="D42" s="44"/>
    </row>
    <row r="43" spans="3:7" ht="33" customHeight="1">
      <c r="C43" s="537" t="s">
        <v>558</v>
      </c>
      <c r="D43" s="612" t="s">
        <v>552</v>
      </c>
      <c r="E43" s="428"/>
      <c r="F43" s="612" t="s">
        <v>553</v>
      </c>
      <c r="G43" s="418"/>
    </row>
    <row r="44" spans="3:7" ht="33" customHeight="1">
      <c r="C44" s="643"/>
      <c r="D44" s="36" t="s">
        <v>559</v>
      </c>
      <c r="E44" s="36" t="s">
        <v>48</v>
      </c>
      <c r="F44" s="36" t="s">
        <v>559</v>
      </c>
      <c r="G44" s="87" t="s">
        <v>48</v>
      </c>
    </row>
    <row r="45" spans="3:7" ht="15" customHeight="1">
      <c r="C45" s="231" t="s">
        <v>478</v>
      </c>
      <c r="D45" s="41">
        <v>0</v>
      </c>
      <c r="E45" s="42">
        <f>D45/D52</f>
        <v>0</v>
      </c>
      <c r="F45" s="245">
        <v>1</v>
      </c>
      <c r="G45" s="109">
        <f>F45/F52</f>
        <v>0.0056179775280898875</v>
      </c>
    </row>
    <row r="46" spans="3:7" ht="15" customHeight="1">
      <c r="C46" s="231" t="s">
        <v>479</v>
      </c>
      <c r="D46" s="41">
        <v>1</v>
      </c>
      <c r="E46" s="42">
        <f>D46/D52</f>
        <v>0.1</v>
      </c>
      <c r="F46" s="245">
        <v>8</v>
      </c>
      <c r="G46" s="109">
        <f>F46/F52</f>
        <v>0.0449438202247191</v>
      </c>
    </row>
    <row r="47" spans="3:7" ht="15" customHeight="1">
      <c r="C47" s="231" t="s">
        <v>480</v>
      </c>
      <c r="D47" s="41">
        <v>4</v>
      </c>
      <c r="E47" s="42">
        <f>D47/D52</f>
        <v>0.4</v>
      </c>
      <c r="F47" s="245">
        <v>15</v>
      </c>
      <c r="G47" s="109">
        <f>F47/F52</f>
        <v>0.08426966292134831</v>
      </c>
    </row>
    <row r="48" spans="3:7" ht="15" customHeight="1">
      <c r="C48" s="231" t="s">
        <v>481</v>
      </c>
      <c r="D48" s="41">
        <v>3</v>
      </c>
      <c r="E48" s="42">
        <f>D48/D52</f>
        <v>0.3</v>
      </c>
      <c r="F48" s="245">
        <v>48</v>
      </c>
      <c r="G48" s="109">
        <f>F48/F52</f>
        <v>0.2696629213483146</v>
      </c>
    </row>
    <row r="49" spans="3:7" ht="15" customHeight="1">
      <c r="C49" s="231" t="s">
        <v>482</v>
      </c>
      <c r="D49" s="41">
        <v>1</v>
      </c>
      <c r="E49" s="42">
        <f>D49/D52</f>
        <v>0.1</v>
      </c>
      <c r="F49" s="245">
        <v>51</v>
      </c>
      <c r="G49" s="109">
        <f>F49/F52</f>
        <v>0.28651685393258425</v>
      </c>
    </row>
    <row r="50" spans="3:7" ht="15" customHeight="1">
      <c r="C50" s="231" t="s">
        <v>483</v>
      </c>
      <c r="D50" s="41">
        <v>0</v>
      </c>
      <c r="E50" s="42">
        <f>D50/D52</f>
        <v>0</v>
      </c>
      <c r="F50" s="245">
        <v>41</v>
      </c>
      <c r="G50" s="109">
        <f>F50/F52</f>
        <v>0.2303370786516854</v>
      </c>
    </row>
    <row r="51" spans="3:7" ht="15" customHeight="1">
      <c r="C51" s="231" t="s">
        <v>484</v>
      </c>
      <c r="D51" s="41">
        <v>1</v>
      </c>
      <c r="E51" s="42">
        <f>D51/D52</f>
        <v>0.1</v>
      </c>
      <c r="F51" s="245">
        <v>14</v>
      </c>
      <c r="G51" s="109">
        <f>F51/F52</f>
        <v>0.07865168539325842</v>
      </c>
    </row>
    <row r="52" spans="3:7" ht="33" customHeight="1" thickBot="1">
      <c r="C52" s="110" t="s">
        <v>550</v>
      </c>
      <c r="D52" s="111">
        <f>SUM(D45:D51)</f>
        <v>10</v>
      </c>
      <c r="E52" s="130">
        <f>SUM(E45:E51)</f>
        <v>1</v>
      </c>
      <c r="F52" s="111">
        <f>SUM(F45:F51)</f>
        <v>178</v>
      </c>
      <c r="G52" s="131">
        <f>SUM(G45:G51)</f>
        <v>1</v>
      </c>
    </row>
    <row r="54" spans="3:4" ht="15.75">
      <c r="C54" s="44" t="s">
        <v>610</v>
      </c>
      <c r="D54" s="35" t="str">
        <f>B4</f>
        <v>Geboortejaar van de moeders vermeld in PATBIRTH, niet het geboorteverblijf</v>
      </c>
    </row>
    <row r="55" ht="13.5" thickBot="1"/>
    <row r="56" spans="3:11" ht="24.75" customHeight="1">
      <c r="C56" s="537" t="s">
        <v>558</v>
      </c>
      <c r="D56" s="612" t="s">
        <v>552</v>
      </c>
      <c r="E56" s="428"/>
      <c r="F56" s="612" t="s">
        <v>553</v>
      </c>
      <c r="G56" s="428"/>
      <c r="H56" s="612" t="s">
        <v>557</v>
      </c>
      <c r="I56" s="428"/>
      <c r="J56" s="612" t="s">
        <v>554</v>
      </c>
      <c r="K56" s="418"/>
    </row>
    <row r="57" spans="3:11" ht="24.75" customHeight="1">
      <c r="C57" s="643"/>
      <c r="D57" s="36" t="s">
        <v>559</v>
      </c>
      <c r="E57" s="36" t="s">
        <v>48</v>
      </c>
      <c r="F57" s="36" t="s">
        <v>559</v>
      </c>
      <c r="G57" s="36" t="s">
        <v>48</v>
      </c>
      <c r="H57" s="36" t="s">
        <v>559</v>
      </c>
      <c r="I57" s="36" t="s">
        <v>48</v>
      </c>
      <c r="J57" s="36" t="s">
        <v>559</v>
      </c>
      <c r="K57" s="87" t="s">
        <v>48</v>
      </c>
    </row>
    <row r="58" spans="3:11" ht="15" customHeight="1">
      <c r="C58" s="231" t="s">
        <v>479</v>
      </c>
      <c r="D58" s="41">
        <v>3</v>
      </c>
      <c r="E58" s="42">
        <f>D58/D64</f>
        <v>0.037037037037037035</v>
      </c>
      <c r="F58" s="41">
        <v>4</v>
      </c>
      <c r="G58" s="42">
        <f>F58/F64</f>
        <v>0.017937219730941704</v>
      </c>
      <c r="H58" s="41">
        <v>0</v>
      </c>
      <c r="I58" s="42">
        <f>H58/H64</f>
        <v>0</v>
      </c>
      <c r="J58" s="41">
        <v>1</v>
      </c>
      <c r="K58" s="109">
        <f>J58/J64</f>
        <v>0.007142857142857143</v>
      </c>
    </row>
    <row r="59" spans="3:11" ht="15" customHeight="1">
      <c r="C59" s="231" t="s">
        <v>480</v>
      </c>
      <c r="D59" s="41">
        <v>11</v>
      </c>
      <c r="E59" s="42">
        <f>D59/D64</f>
        <v>0.13580246913580246</v>
      </c>
      <c r="F59" s="41">
        <v>15</v>
      </c>
      <c r="G59" s="42">
        <f>F59/F64</f>
        <v>0.06726457399103139</v>
      </c>
      <c r="H59" s="41">
        <v>0</v>
      </c>
      <c r="I59" s="42">
        <f>H59/H64</f>
        <v>0</v>
      </c>
      <c r="J59" s="41">
        <v>14</v>
      </c>
      <c r="K59" s="109">
        <f>J59/J64</f>
        <v>0.1</v>
      </c>
    </row>
    <row r="60" spans="3:11" ht="15" customHeight="1">
      <c r="C60" s="231" t="s">
        <v>481</v>
      </c>
      <c r="D60" s="41">
        <v>19</v>
      </c>
      <c r="E60" s="42">
        <f>D60/D64</f>
        <v>0.2345679012345679</v>
      </c>
      <c r="F60" s="41">
        <v>68</v>
      </c>
      <c r="G60" s="42">
        <f>F60/F64</f>
        <v>0.30493273542600896</v>
      </c>
      <c r="H60" s="41">
        <v>2</v>
      </c>
      <c r="I60" s="42">
        <f>H60/H64</f>
        <v>0.6666666666666666</v>
      </c>
      <c r="J60" s="41">
        <v>28</v>
      </c>
      <c r="K60" s="109">
        <f>J60/J64</f>
        <v>0.2</v>
      </c>
    </row>
    <row r="61" spans="3:11" ht="15" customHeight="1">
      <c r="C61" s="231" t="s">
        <v>482</v>
      </c>
      <c r="D61" s="41">
        <v>25</v>
      </c>
      <c r="E61" s="42">
        <f>D61/D64</f>
        <v>0.30864197530864196</v>
      </c>
      <c r="F61" s="41">
        <v>74</v>
      </c>
      <c r="G61" s="42">
        <f>F61/F64</f>
        <v>0.33183856502242154</v>
      </c>
      <c r="H61" s="41">
        <v>1</v>
      </c>
      <c r="I61" s="42">
        <f>H61/H64</f>
        <v>0.3333333333333333</v>
      </c>
      <c r="J61" s="41">
        <v>39</v>
      </c>
      <c r="K61" s="109">
        <f>J61/J64</f>
        <v>0.2785714285714286</v>
      </c>
    </row>
    <row r="62" spans="3:11" ht="15" customHeight="1">
      <c r="C62" s="231" t="s">
        <v>483</v>
      </c>
      <c r="D62" s="41">
        <v>21</v>
      </c>
      <c r="E62" s="42">
        <f>D62/D64</f>
        <v>0.25925925925925924</v>
      </c>
      <c r="F62" s="41">
        <v>58</v>
      </c>
      <c r="G62" s="42">
        <f>F62/F64</f>
        <v>0.2600896860986547</v>
      </c>
      <c r="H62" s="41">
        <v>0</v>
      </c>
      <c r="I62" s="42">
        <f>H62/H64</f>
        <v>0</v>
      </c>
      <c r="J62" s="41">
        <v>54</v>
      </c>
      <c r="K62" s="109">
        <f>J62/J64</f>
        <v>0.38571428571428573</v>
      </c>
    </row>
    <row r="63" spans="3:11" ht="15" customHeight="1">
      <c r="C63" s="231" t="s">
        <v>484</v>
      </c>
      <c r="D63" s="41">
        <v>2</v>
      </c>
      <c r="E63" s="42">
        <f>D63/D64</f>
        <v>0.024691358024691357</v>
      </c>
      <c r="F63" s="41">
        <v>4</v>
      </c>
      <c r="G63" s="42">
        <f>F63/F64</f>
        <v>0.017937219730941704</v>
      </c>
      <c r="H63" s="41">
        <v>0</v>
      </c>
      <c r="I63" s="42">
        <f>H63/H64</f>
        <v>0</v>
      </c>
      <c r="J63" s="41">
        <v>4</v>
      </c>
      <c r="K63" s="109">
        <f>J63/J64</f>
        <v>0.02857142857142857</v>
      </c>
    </row>
    <row r="64" spans="3:11" ht="30" customHeight="1" thickBot="1">
      <c r="C64" s="110" t="s">
        <v>550</v>
      </c>
      <c r="D64" s="111">
        <f aca="true" t="shared" si="0" ref="D64:K64">SUM(D58:D63)</f>
        <v>81</v>
      </c>
      <c r="E64" s="130">
        <f t="shared" si="0"/>
        <v>0.9999999999999999</v>
      </c>
      <c r="F64" s="111">
        <f t="shared" si="0"/>
        <v>223</v>
      </c>
      <c r="G64" s="130">
        <f t="shared" si="0"/>
        <v>1</v>
      </c>
      <c r="H64" s="111">
        <f t="shared" si="0"/>
        <v>3</v>
      </c>
      <c r="I64" s="130">
        <f t="shared" si="0"/>
        <v>1</v>
      </c>
      <c r="J64" s="111">
        <f t="shared" si="0"/>
        <v>140</v>
      </c>
      <c r="K64" s="131">
        <f t="shared" si="0"/>
        <v>1</v>
      </c>
    </row>
  </sheetData>
  <sheetProtection/>
  <mergeCells count="33">
    <mergeCell ref="I13:L13"/>
    <mergeCell ref="I14:L17"/>
    <mergeCell ref="I33:L33"/>
    <mergeCell ref="C12:D13"/>
    <mergeCell ref="C14:D14"/>
    <mergeCell ref="C56:C57"/>
    <mergeCell ref="D56:E56"/>
    <mergeCell ref="C33:D33"/>
    <mergeCell ref="E12:L12"/>
    <mergeCell ref="I18:L18"/>
    <mergeCell ref="F43:G43"/>
    <mergeCell ref="E35:H35"/>
    <mergeCell ref="C43:C44"/>
    <mergeCell ref="J56:K56"/>
    <mergeCell ref="E13:H13"/>
    <mergeCell ref="E14:H17"/>
    <mergeCell ref="F56:G56"/>
    <mergeCell ref="H56:I56"/>
    <mergeCell ref="I34:L34"/>
    <mergeCell ref="I32:L32"/>
    <mergeCell ref="E32:H32"/>
    <mergeCell ref="E18:H18"/>
    <mergeCell ref="I35:L35"/>
    <mergeCell ref="C15:D15"/>
    <mergeCell ref="C16:D16"/>
    <mergeCell ref="C32:D32"/>
    <mergeCell ref="C17:D17"/>
    <mergeCell ref="C18:D18"/>
    <mergeCell ref="D43:E43"/>
    <mergeCell ref="C34:D34"/>
    <mergeCell ref="C35:D35"/>
    <mergeCell ref="E33:H33"/>
    <mergeCell ref="E34:H34"/>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O60"/>
  <sheetViews>
    <sheetView zoomScale="85" zoomScaleNormal="85" zoomScalePageLayoutView="0" workbookViewId="0" topLeftCell="A1">
      <pane ySplit="1" topLeftCell="A2" activePane="bottomLeft" state="frozen"/>
      <selection pane="topLeft" activeCell="A1" sqref="A1"/>
      <selection pane="bottomLeft" activeCell="H3" sqref="H3"/>
    </sheetView>
  </sheetViews>
  <sheetFormatPr defaultColWidth="9.140625" defaultRowHeight="12.75"/>
  <cols>
    <col min="1" max="1" width="12.7109375" style="0" bestFit="1" customWidth="1"/>
    <col min="2" max="2" width="14.8515625" style="0" customWidth="1"/>
    <col min="3" max="4" width="24.7109375" style="0" customWidth="1"/>
    <col min="5" max="24" width="10.7109375" style="0" customWidth="1"/>
    <col min="25" max="16384" width="11.421875" style="0" customWidth="1"/>
  </cols>
  <sheetData>
    <row r="1" ht="12.75">
      <c r="A1" s="6" t="s">
        <v>376</v>
      </c>
    </row>
    <row r="2" ht="12.75">
      <c r="A2" s="1"/>
    </row>
    <row r="3" spans="1:2" s="38" customFormat="1" ht="15.75">
      <c r="A3" s="39" t="s">
        <v>62</v>
      </c>
      <c r="B3" s="37" t="s">
        <v>485</v>
      </c>
    </row>
    <row r="4" spans="1:7" ht="15.75">
      <c r="A4" s="39" t="s">
        <v>203</v>
      </c>
      <c r="B4" s="45" t="s">
        <v>486</v>
      </c>
      <c r="C4" s="21"/>
      <c r="D4" s="21"/>
      <c r="E4" s="21"/>
      <c r="F4" s="21"/>
      <c r="G4" s="21"/>
    </row>
    <row r="5" spans="1:2" s="38" customFormat="1" ht="15.75">
      <c r="A5" s="39" t="s">
        <v>17</v>
      </c>
      <c r="B5" s="37" t="s">
        <v>487</v>
      </c>
    </row>
    <row r="6" spans="1:12" s="38" customFormat="1" ht="15.75">
      <c r="A6" s="39" t="s">
        <v>29</v>
      </c>
      <c r="B6" s="45" t="s">
        <v>488</v>
      </c>
      <c r="C6" s="60"/>
      <c r="D6" s="60"/>
      <c r="E6" s="60"/>
      <c r="F6" s="60"/>
      <c r="G6" s="60"/>
      <c r="H6" s="60"/>
      <c r="I6" s="60"/>
      <c r="J6" s="60"/>
      <c r="K6" s="60"/>
      <c r="L6" s="60"/>
    </row>
    <row r="7" spans="1:14" s="38" customFormat="1" ht="15.75">
      <c r="A7" s="39" t="s">
        <v>23</v>
      </c>
      <c r="B7" s="37" t="s">
        <v>489</v>
      </c>
      <c r="C7" s="60"/>
      <c r="D7" s="60"/>
      <c r="E7" s="60"/>
      <c r="F7" s="60"/>
      <c r="G7" s="60"/>
      <c r="H7" s="60"/>
      <c r="I7" s="60"/>
      <c r="J7" s="60"/>
      <c r="K7" s="60"/>
      <c r="L7" s="60"/>
      <c r="M7" s="60"/>
      <c r="N7" s="60"/>
    </row>
    <row r="8" spans="1:12" s="38" customFormat="1" ht="15.75">
      <c r="A8" s="39" t="s">
        <v>24</v>
      </c>
      <c r="B8" s="45" t="s">
        <v>490</v>
      </c>
      <c r="C8" s="60"/>
      <c r="D8" s="60"/>
      <c r="E8" s="60"/>
      <c r="F8" s="60"/>
      <c r="G8" s="60"/>
      <c r="H8" s="60"/>
      <c r="I8" s="60"/>
      <c r="J8" s="60"/>
      <c r="K8" s="60"/>
      <c r="L8" s="60"/>
    </row>
    <row r="9" spans="1:15" ht="12.75">
      <c r="A9" s="2"/>
      <c r="B9" s="2"/>
      <c r="C9" s="21"/>
      <c r="D9" s="21"/>
      <c r="E9" s="21"/>
      <c r="F9" s="21"/>
      <c r="G9" s="21"/>
      <c r="H9" s="21"/>
      <c r="I9" s="21"/>
      <c r="J9" s="21"/>
      <c r="K9" s="21"/>
      <c r="L9" s="21"/>
      <c r="M9" s="21"/>
      <c r="N9" s="21"/>
      <c r="O9" s="21"/>
    </row>
    <row r="10" spans="1:15" ht="13.5" thickBot="1">
      <c r="A10" s="2"/>
      <c r="B10" s="2"/>
      <c r="C10" s="21"/>
      <c r="D10" s="21"/>
      <c r="E10" s="21"/>
      <c r="F10" s="21"/>
      <c r="G10" s="21"/>
      <c r="H10" s="21"/>
      <c r="I10" s="21"/>
      <c r="J10" s="21"/>
      <c r="K10" s="21"/>
      <c r="L10" s="21"/>
      <c r="M10" s="21"/>
      <c r="N10" s="21"/>
      <c r="O10" s="21"/>
    </row>
    <row r="11" spans="2:13" ht="39.75" customHeight="1">
      <c r="B11" s="26"/>
      <c r="C11" s="388" t="s">
        <v>222</v>
      </c>
      <c r="D11" s="350"/>
      <c r="E11" s="364" t="s">
        <v>594</v>
      </c>
      <c r="F11" s="364"/>
      <c r="G11" s="364"/>
      <c r="H11" s="364"/>
      <c r="I11" s="328"/>
      <c r="J11" s="328"/>
      <c r="K11" s="328"/>
      <c r="L11" s="328"/>
      <c r="M11" s="440"/>
    </row>
    <row r="12" spans="2:13" s="11" customFormat="1" ht="39.75" customHeight="1">
      <c r="B12" s="85" t="s">
        <v>731</v>
      </c>
      <c r="C12" s="389"/>
      <c r="D12" s="352"/>
      <c r="E12" s="335" t="s">
        <v>577</v>
      </c>
      <c r="F12" s="336"/>
      <c r="G12" s="432"/>
      <c r="H12" s="335" t="s">
        <v>69</v>
      </c>
      <c r="I12" s="336"/>
      <c r="J12" s="322"/>
      <c r="K12" s="335" t="s">
        <v>785</v>
      </c>
      <c r="L12" s="336"/>
      <c r="M12" s="323"/>
    </row>
    <row r="13" spans="2:13" ht="30" customHeight="1">
      <c r="B13" s="57" t="s">
        <v>180</v>
      </c>
      <c r="C13" s="368" t="s">
        <v>225</v>
      </c>
      <c r="D13" s="619"/>
      <c r="E13" s="370" t="s">
        <v>243</v>
      </c>
      <c r="F13" s="371"/>
      <c r="G13" s="376"/>
      <c r="H13" s="370" t="s">
        <v>659</v>
      </c>
      <c r="I13" s="371"/>
      <c r="J13" s="376"/>
      <c r="K13" s="370" t="s">
        <v>244</v>
      </c>
      <c r="L13" s="371"/>
      <c r="M13" s="494"/>
    </row>
    <row r="14" spans="2:13" ht="30" customHeight="1">
      <c r="B14" s="57" t="s">
        <v>75</v>
      </c>
      <c r="C14" s="368" t="s">
        <v>223</v>
      </c>
      <c r="D14" s="619"/>
      <c r="E14" s="505"/>
      <c r="F14" s="506"/>
      <c r="G14" s="507"/>
      <c r="H14" s="505"/>
      <c r="I14" s="506"/>
      <c r="J14" s="507"/>
      <c r="K14" s="495"/>
      <c r="L14" s="496"/>
      <c r="M14" s="497"/>
    </row>
    <row r="15" spans="2:13" ht="30" customHeight="1">
      <c r="B15" s="57" t="s">
        <v>76</v>
      </c>
      <c r="C15" s="368" t="s">
        <v>224</v>
      </c>
      <c r="D15" s="619"/>
      <c r="E15" s="377"/>
      <c r="F15" s="378"/>
      <c r="G15" s="379"/>
      <c r="H15" s="377"/>
      <c r="I15" s="378"/>
      <c r="J15" s="379"/>
      <c r="K15" s="498"/>
      <c r="L15" s="499"/>
      <c r="M15" s="500"/>
    </row>
    <row r="16" spans="2:13" ht="39.75" customHeight="1" thickBot="1">
      <c r="B16" s="26"/>
      <c r="C16" s="308" t="s">
        <v>783</v>
      </c>
      <c r="D16" s="390"/>
      <c r="E16" s="317" t="s">
        <v>514</v>
      </c>
      <c r="F16" s="318"/>
      <c r="G16" s="438"/>
      <c r="H16" s="317">
        <v>100</v>
      </c>
      <c r="I16" s="318"/>
      <c r="J16" s="319"/>
      <c r="K16" s="439" t="s">
        <v>787</v>
      </c>
      <c r="L16" s="463"/>
      <c r="M16" s="325"/>
    </row>
    <row r="17" ht="12.75">
      <c r="A17" s="2"/>
    </row>
    <row r="18" spans="3:4" ht="15.75">
      <c r="C18" s="44" t="s">
        <v>780</v>
      </c>
      <c r="D18" s="44"/>
    </row>
    <row r="20" spans="3:12" s="57" customFormat="1" ht="15" customHeight="1">
      <c r="C20" s="164" t="s">
        <v>70</v>
      </c>
      <c r="D20" s="164"/>
      <c r="E20" s="164" t="s">
        <v>39</v>
      </c>
      <c r="F20" s="164"/>
      <c r="G20" s="164"/>
      <c r="H20" s="164" t="s">
        <v>91</v>
      </c>
      <c r="I20" s="164"/>
      <c r="J20" s="164"/>
      <c r="K20" s="164"/>
      <c r="L20" s="164"/>
    </row>
    <row r="21" spans="3:12" s="57" customFormat="1" ht="15" customHeight="1">
      <c r="C21" s="169" t="s">
        <v>144</v>
      </c>
      <c r="D21" s="169"/>
      <c r="E21" s="169" t="s">
        <v>546</v>
      </c>
      <c r="F21" s="169"/>
      <c r="G21" s="169"/>
      <c r="H21" s="169" t="s">
        <v>542</v>
      </c>
      <c r="I21" s="169"/>
      <c r="J21" s="169"/>
      <c r="K21" s="169"/>
      <c r="L21" s="169"/>
    </row>
    <row r="22" spans="3:12" s="57" customFormat="1" ht="15" customHeight="1">
      <c r="C22" s="169" t="s">
        <v>68</v>
      </c>
      <c r="D22" s="169"/>
      <c r="E22" s="169" t="s">
        <v>545</v>
      </c>
      <c r="F22" s="169"/>
      <c r="G22" s="169"/>
      <c r="H22" s="169" t="s">
        <v>544</v>
      </c>
      <c r="I22" s="169"/>
      <c r="J22" s="169"/>
      <c r="K22" s="169"/>
      <c r="L22" s="169"/>
    </row>
    <row r="23" spans="3:7" s="57" customFormat="1" ht="15" customHeight="1">
      <c r="C23" s="169" t="s">
        <v>543</v>
      </c>
      <c r="D23" s="169"/>
      <c r="E23" s="169"/>
      <c r="F23" s="169"/>
      <c r="G23" s="169"/>
    </row>
    <row r="24" spans="3:7" s="57" customFormat="1" ht="15" customHeight="1">
      <c r="C24" s="169" t="s">
        <v>548</v>
      </c>
      <c r="D24" s="169"/>
      <c r="E24" s="169"/>
      <c r="F24" s="169"/>
      <c r="G24" s="169"/>
    </row>
    <row r="25" spans="3:7" s="57" customFormat="1" ht="15" customHeight="1">
      <c r="C25" s="169" t="s">
        <v>547</v>
      </c>
      <c r="D25" s="169"/>
      <c r="E25" s="169"/>
      <c r="F25" s="169"/>
      <c r="G25" s="169"/>
    </row>
    <row r="26" spans="3:7" s="57" customFormat="1" ht="15" customHeight="1">
      <c r="C26" s="169"/>
      <c r="D26" s="169"/>
      <c r="F26" s="169"/>
      <c r="G26" s="169"/>
    </row>
    <row r="27" spans="3:4" ht="15.75">
      <c r="C27" s="35" t="s">
        <v>790</v>
      </c>
      <c r="D27" s="35"/>
    </row>
    <row r="28" spans="3:4" ht="15.75">
      <c r="C28" s="35"/>
      <c r="D28" s="35"/>
    </row>
    <row r="29" spans="1:15" ht="15">
      <c r="A29" s="10"/>
      <c r="B29" s="10"/>
      <c r="C29" s="195" t="s">
        <v>757</v>
      </c>
      <c r="D29" s="195"/>
      <c r="E29" s="54"/>
      <c r="F29" s="54"/>
      <c r="G29" s="54"/>
      <c r="H29" s="14"/>
      <c r="I29" s="14"/>
      <c r="J29" s="14"/>
      <c r="K29" s="14"/>
      <c r="L29" s="14"/>
      <c r="M29" s="14"/>
      <c r="N29" s="14"/>
      <c r="O29" s="14"/>
    </row>
    <row r="30" spans="1:15" ht="14.25">
      <c r="A30" s="10"/>
      <c r="B30" s="10"/>
      <c r="C30" s="283" t="s">
        <v>745</v>
      </c>
      <c r="D30" s="283"/>
      <c r="E30" s="286"/>
      <c r="F30" s="286"/>
      <c r="G30" s="286"/>
      <c r="H30" s="286"/>
      <c r="I30" s="14"/>
      <c r="J30" s="14"/>
      <c r="K30" s="14"/>
      <c r="L30" s="14"/>
      <c r="M30" s="14"/>
      <c r="N30" s="14"/>
      <c r="O30" s="14"/>
    </row>
    <row r="31" spans="1:15" ht="15">
      <c r="A31" s="10"/>
      <c r="B31" s="10"/>
      <c r="C31" s="56"/>
      <c r="D31" s="56"/>
      <c r="E31" s="14"/>
      <c r="F31" s="14"/>
      <c r="G31" s="14"/>
      <c r="H31" s="14"/>
      <c r="I31" s="14"/>
      <c r="J31" s="14"/>
      <c r="K31" s="14"/>
      <c r="L31" s="14"/>
      <c r="M31" s="14"/>
      <c r="N31" s="14"/>
      <c r="O31" s="14"/>
    </row>
    <row r="32" spans="3:7" ht="15" customHeight="1">
      <c r="C32" s="35" t="s">
        <v>362</v>
      </c>
      <c r="D32" s="35"/>
      <c r="E32" s="35"/>
      <c r="F32" s="35"/>
      <c r="G32" s="35"/>
    </row>
    <row r="33" spans="3:7" ht="15" customHeight="1">
      <c r="C33" s="35"/>
      <c r="D33" s="35"/>
      <c r="E33" s="35"/>
      <c r="F33" s="35"/>
      <c r="G33" s="35"/>
    </row>
    <row r="34" spans="3:4" ht="15.75">
      <c r="C34" s="46" t="s">
        <v>476</v>
      </c>
      <c r="D34" s="46"/>
    </row>
    <row r="35" spans="3:4" ht="16.5" thickBot="1">
      <c r="C35" s="46"/>
      <c r="D35" s="46"/>
    </row>
    <row r="36" spans="3:12" s="191" customFormat="1" ht="49.5" customHeight="1" thickBot="1">
      <c r="C36" s="726" t="s">
        <v>121</v>
      </c>
      <c r="D36" s="727"/>
      <c r="E36" s="741" t="s">
        <v>765</v>
      </c>
      <c r="F36" s="726"/>
      <c r="G36" s="726"/>
      <c r="H36" s="742"/>
      <c r="I36" s="741" t="s">
        <v>766</v>
      </c>
      <c r="J36" s="726"/>
      <c r="K36" s="726"/>
      <c r="L36" s="726"/>
    </row>
    <row r="37" spans="3:12" s="194" customFormat="1" ht="30" customHeight="1">
      <c r="C37" s="737" t="s">
        <v>128</v>
      </c>
      <c r="D37" s="738"/>
      <c r="E37" s="732" t="s">
        <v>90</v>
      </c>
      <c r="F37" s="737"/>
      <c r="G37" s="733"/>
      <c r="H37" s="733"/>
      <c r="I37" s="732" t="s">
        <v>147</v>
      </c>
      <c r="J37" s="733"/>
      <c r="K37" s="733"/>
      <c r="L37" s="733"/>
    </row>
    <row r="38" spans="3:12" s="194" customFormat="1" ht="30" customHeight="1">
      <c r="C38" s="728"/>
      <c r="D38" s="729"/>
      <c r="E38" s="735" t="s">
        <v>220</v>
      </c>
      <c r="F38" s="728"/>
      <c r="G38" s="746"/>
      <c r="H38" s="406"/>
      <c r="I38" s="735" t="s">
        <v>149</v>
      </c>
      <c r="J38" s="728"/>
      <c r="K38" s="746"/>
      <c r="L38" s="406"/>
    </row>
    <row r="39" spans="3:12" s="194" customFormat="1" ht="30" customHeight="1" thickBot="1">
      <c r="C39" s="730"/>
      <c r="D39" s="731"/>
      <c r="E39" s="739"/>
      <c r="F39" s="730"/>
      <c r="G39" s="749"/>
      <c r="H39" s="749"/>
      <c r="I39" s="743" t="s">
        <v>148</v>
      </c>
      <c r="J39" s="744"/>
      <c r="K39" s="747"/>
      <c r="L39" s="747"/>
    </row>
    <row r="40" spans="2:4" ht="15" customHeight="1">
      <c r="B40" s="34"/>
      <c r="C40" s="34"/>
      <c r="D40" s="34"/>
    </row>
    <row r="41" spans="3:4" ht="15.75">
      <c r="C41" s="46" t="s">
        <v>477</v>
      </c>
      <c r="D41" s="46"/>
    </row>
    <row r="42" spans="3:9" ht="14.25">
      <c r="C42" s="291" t="s">
        <v>767</v>
      </c>
      <c r="D42" s="291"/>
      <c r="E42" s="3"/>
      <c r="F42" s="3"/>
      <c r="G42" s="3"/>
      <c r="H42" s="3"/>
      <c r="I42" s="3"/>
    </row>
    <row r="43" ht="15">
      <c r="B43" s="47"/>
    </row>
    <row r="45" spans="1:4" ht="15.75">
      <c r="A45" s="2"/>
      <c r="B45" s="2"/>
      <c r="C45" s="242" t="s">
        <v>611</v>
      </c>
      <c r="D45" s="35" t="str">
        <f>B7</f>
        <v>Type ontslag van de moeders vermeld in PATBIRTH, geboorteverblijf</v>
      </c>
    </row>
    <row r="46" ht="13.5" thickBot="1"/>
    <row r="47" spans="2:9" ht="24.75" customHeight="1">
      <c r="B47" s="424" t="s">
        <v>640</v>
      </c>
      <c r="C47" s="568"/>
      <c r="D47" s="386" t="s">
        <v>552</v>
      </c>
      <c r="E47" s="417"/>
      <c r="F47" s="428"/>
      <c r="G47" s="386" t="s">
        <v>553</v>
      </c>
      <c r="H47" s="417"/>
      <c r="I47" s="418"/>
    </row>
    <row r="48" spans="2:9" ht="24.75" customHeight="1">
      <c r="B48" s="659"/>
      <c r="C48" s="419"/>
      <c r="D48" s="36" t="s">
        <v>559</v>
      </c>
      <c r="E48" s="36" t="s">
        <v>48</v>
      </c>
      <c r="F48" s="36" t="s">
        <v>786</v>
      </c>
      <c r="G48" s="36" t="s">
        <v>559</v>
      </c>
      <c r="H48" s="36" t="s">
        <v>48</v>
      </c>
      <c r="I48" s="87" t="s">
        <v>786</v>
      </c>
    </row>
    <row r="49" spans="2:9" ht="24.75" customHeight="1">
      <c r="B49" s="382" t="s">
        <v>150</v>
      </c>
      <c r="C49" s="748"/>
      <c r="D49" s="48">
        <v>4</v>
      </c>
      <c r="E49" s="50">
        <f>D49/D51</f>
        <v>0.6666666666666666</v>
      </c>
      <c r="F49" s="48">
        <v>0</v>
      </c>
      <c r="G49" s="48">
        <v>125</v>
      </c>
      <c r="H49" s="50">
        <f>G49/G51</f>
        <v>1</v>
      </c>
      <c r="I49" s="114">
        <v>4.21</v>
      </c>
    </row>
    <row r="50" spans="2:9" ht="24.75" customHeight="1">
      <c r="B50" s="382" t="s">
        <v>152</v>
      </c>
      <c r="C50" s="748">
        <v>5</v>
      </c>
      <c r="D50" s="48">
        <v>2</v>
      </c>
      <c r="E50" s="50">
        <f>D50/D51</f>
        <v>0.3333333333333333</v>
      </c>
      <c r="F50" s="48">
        <v>0</v>
      </c>
      <c r="G50" s="48">
        <v>0</v>
      </c>
      <c r="H50" s="50">
        <f>G50/G51</f>
        <v>0</v>
      </c>
      <c r="I50" s="114">
        <v>0</v>
      </c>
    </row>
    <row r="51" spans="2:9" ht="24.75" customHeight="1" thickBot="1">
      <c r="B51" s="750" t="s">
        <v>784</v>
      </c>
      <c r="C51" s="567"/>
      <c r="D51" s="111">
        <f>SUM(D49:D50)</f>
        <v>6</v>
      </c>
      <c r="E51" s="209">
        <f>SUM(E49:E50)</f>
        <v>1</v>
      </c>
      <c r="F51" s="253">
        <f>(D49*F49+D50*F50)/D51</f>
        <v>0</v>
      </c>
      <c r="G51" s="111">
        <f>SUM(G49:G50)</f>
        <v>125</v>
      </c>
      <c r="H51" s="209">
        <f>SUM(H49:H50)</f>
        <v>1</v>
      </c>
      <c r="I51" s="254">
        <f>(G49*I49+G50*I50)/G51</f>
        <v>4.21</v>
      </c>
    </row>
    <row r="53" spans="1:4" ht="15.75">
      <c r="A53" s="2"/>
      <c r="C53" s="242" t="s">
        <v>612</v>
      </c>
      <c r="D53" s="35" t="str">
        <f>B8</f>
        <v>Type ontslag van de moeders vermeld in PATBIRTH, verblijven niet met de geboorte</v>
      </c>
    </row>
    <row r="54" ht="13.5" thickBot="1"/>
    <row r="55" spans="2:15" ht="24.75" customHeight="1">
      <c r="B55" s="424" t="s">
        <v>640</v>
      </c>
      <c r="C55" s="568"/>
      <c r="D55" s="386" t="s">
        <v>552</v>
      </c>
      <c r="E55" s="417"/>
      <c r="F55" s="428"/>
      <c r="G55" s="386" t="s">
        <v>553</v>
      </c>
      <c r="H55" s="417"/>
      <c r="I55" s="428"/>
      <c r="J55" s="386" t="s">
        <v>557</v>
      </c>
      <c r="K55" s="460"/>
      <c r="L55" s="720"/>
      <c r="M55" s="386" t="s">
        <v>554</v>
      </c>
      <c r="N55" s="460"/>
      <c r="O55" s="716"/>
    </row>
    <row r="56" spans="2:15" ht="24.75" customHeight="1">
      <c r="B56" s="659"/>
      <c r="C56" s="419"/>
      <c r="D56" s="36" t="s">
        <v>559</v>
      </c>
      <c r="E56" s="36" t="s">
        <v>48</v>
      </c>
      <c r="F56" s="36" t="s">
        <v>786</v>
      </c>
      <c r="G56" s="36" t="s">
        <v>559</v>
      </c>
      <c r="H56" s="36" t="s">
        <v>48</v>
      </c>
      <c r="I56" s="36" t="s">
        <v>786</v>
      </c>
      <c r="J56" s="43" t="s">
        <v>559</v>
      </c>
      <c r="K56" s="43" t="s">
        <v>69</v>
      </c>
      <c r="L56" s="43" t="s">
        <v>786</v>
      </c>
      <c r="M56" s="43" t="s">
        <v>559</v>
      </c>
      <c r="N56" s="43" t="s">
        <v>69</v>
      </c>
      <c r="O56" s="112" t="s">
        <v>786</v>
      </c>
    </row>
    <row r="57" spans="2:15" ht="24.75" customHeight="1">
      <c r="B57" s="382" t="s">
        <v>150</v>
      </c>
      <c r="C57" s="748"/>
      <c r="D57" s="48">
        <v>63</v>
      </c>
      <c r="E57" s="50">
        <f>D57/D60</f>
        <v>0.9402985074626866</v>
      </c>
      <c r="F57" s="48">
        <v>0</v>
      </c>
      <c r="G57" s="48">
        <v>34</v>
      </c>
      <c r="H57" s="50">
        <f>G57/G60</f>
        <v>0.9714285714285714</v>
      </c>
      <c r="I57" s="48">
        <v>3.64</v>
      </c>
      <c r="J57" s="48">
        <v>1</v>
      </c>
      <c r="K57" s="50">
        <f>J57/J60</f>
        <v>0.5</v>
      </c>
      <c r="L57" s="48">
        <v>1</v>
      </c>
      <c r="M57" s="48">
        <v>87</v>
      </c>
      <c r="N57" s="50">
        <f>M57/M60</f>
        <v>0.8969072164948454</v>
      </c>
      <c r="O57" s="114">
        <v>0.03</v>
      </c>
    </row>
    <row r="58" spans="2:15" ht="24.75" customHeight="1">
      <c r="B58" s="382" t="s">
        <v>151</v>
      </c>
      <c r="C58" s="748">
        <v>2</v>
      </c>
      <c r="D58" s="48">
        <v>4</v>
      </c>
      <c r="E58" s="50">
        <f>D58/D60</f>
        <v>0.05970149253731343</v>
      </c>
      <c r="F58" s="48">
        <v>0</v>
      </c>
      <c r="G58" s="48">
        <v>1</v>
      </c>
      <c r="H58" s="50">
        <f>G58/G60</f>
        <v>0.02857142857142857</v>
      </c>
      <c r="I58" s="48">
        <v>3</v>
      </c>
      <c r="J58" s="48">
        <v>1</v>
      </c>
      <c r="K58" s="50">
        <f>J58/J60</f>
        <v>0.5</v>
      </c>
      <c r="L58" s="48">
        <v>2</v>
      </c>
      <c r="M58" s="48">
        <v>2</v>
      </c>
      <c r="N58" s="50">
        <f>M58/M60</f>
        <v>0.020618556701030927</v>
      </c>
      <c r="O58" s="114">
        <v>0</v>
      </c>
    </row>
    <row r="59" spans="2:15" ht="39.75" customHeight="1">
      <c r="B59" s="382" t="s">
        <v>153</v>
      </c>
      <c r="C59" s="748">
        <v>9</v>
      </c>
      <c r="D59" s="48">
        <v>0</v>
      </c>
      <c r="E59" s="50">
        <f>D59/D60</f>
        <v>0</v>
      </c>
      <c r="F59" s="48">
        <v>0</v>
      </c>
      <c r="G59" s="48">
        <v>0</v>
      </c>
      <c r="H59" s="50">
        <f>G59/G60</f>
        <v>0</v>
      </c>
      <c r="I59" s="48">
        <v>0</v>
      </c>
      <c r="J59" s="48">
        <v>0</v>
      </c>
      <c r="K59" s="50">
        <f>J59/J60</f>
        <v>0</v>
      </c>
      <c r="L59" s="48">
        <v>0</v>
      </c>
      <c r="M59" s="48">
        <v>8</v>
      </c>
      <c r="N59" s="50">
        <f>M59/M60</f>
        <v>0.08247422680412371</v>
      </c>
      <c r="O59" s="114">
        <v>0.19</v>
      </c>
    </row>
    <row r="60" spans="2:15" ht="24.75" customHeight="1" thickBot="1">
      <c r="B60" s="750" t="s">
        <v>784</v>
      </c>
      <c r="C60" s="567"/>
      <c r="D60" s="111">
        <f>SUM(D57:D59)</f>
        <v>67</v>
      </c>
      <c r="E60" s="209">
        <f>SUM(E57:E59)</f>
        <v>1</v>
      </c>
      <c r="F60" s="253">
        <f>(D57*F57+D58*F58+D59*F59)/D60</f>
        <v>0</v>
      </c>
      <c r="G60" s="111">
        <f>SUM(G57:G59)</f>
        <v>35</v>
      </c>
      <c r="H60" s="209">
        <f>SUM(H57:H59)</f>
        <v>1</v>
      </c>
      <c r="I60" s="253">
        <f>(G57*I57+G58*I58+G59*I59)/G60</f>
        <v>3.621714285714286</v>
      </c>
      <c r="J60" s="111">
        <f>SUM(J57:J59)</f>
        <v>2</v>
      </c>
      <c r="K60" s="209">
        <f>SUM(K57:K59)</f>
        <v>1</v>
      </c>
      <c r="L60" s="253">
        <f>(J57*L57+J58*L58+J59*L59)/J60</f>
        <v>1.5</v>
      </c>
      <c r="M60" s="111">
        <f>SUM(M57:M59)</f>
        <v>97</v>
      </c>
      <c r="N60" s="209">
        <f>SUM(N57:N59)</f>
        <v>1</v>
      </c>
      <c r="O60" s="254">
        <f>(M57*O57+M58*O58+M59*O59)/M60</f>
        <v>0.042577319587628865</v>
      </c>
    </row>
  </sheetData>
  <sheetProtection/>
  <mergeCells count="42">
    <mergeCell ref="J55:L55"/>
    <mergeCell ref="M55:O55"/>
    <mergeCell ref="B60:C60"/>
    <mergeCell ref="B55:C56"/>
    <mergeCell ref="B57:C57"/>
    <mergeCell ref="B58:C58"/>
    <mergeCell ref="B59:C59"/>
    <mergeCell ref="D55:F55"/>
    <mergeCell ref="G55:I55"/>
    <mergeCell ref="B51:C51"/>
    <mergeCell ref="E12:G12"/>
    <mergeCell ref="E13:G15"/>
    <mergeCell ref="C38:D38"/>
    <mergeCell ref="C15:D15"/>
    <mergeCell ref="E16:G16"/>
    <mergeCell ref="C16:D16"/>
    <mergeCell ref="C36:D36"/>
    <mergeCell ref="E36:H36"/>
    <mergeCell ref="E37:H37"/>
    <mergeCell ref="B49:C49"/>
    <mergeCell ref="B50:C50"/>
    <mergeCell ref="B47:C48"/>
    <mergeCell ref="G47:I47"/>
    <mergeCell ref="C39:D39"/>
    <mergeCell ref="C37:D37"/>
    <mergeCell ref="D47:F47"/>
    <mergeCell ref="E39:H39"/>
    <mergeCell ref="I37:L37"/>
    <mergeCell ref="I38:L38"/>
    <mergeCell ref="I39:L39"/>
    <mergeCell ref="K16:M16"/>
    <mergeCell ref="I36:L36"/>
    <mergeCell ref="E11:M11"/>
    <mergeCell ref="E38:H38"/>
    <mergeCell ref="H16:J16"/>
    <mergeCell ref="C11:D12"/>
    <mergeCell ref="C13:D13"/>
    <mergeCell ref="C14:D14"/>
    <mergeCell ref="K12:M12"/>
    <mergeCell ref="K13:M15"/>
    <mergeCell ref="H12:J12"/>
    <mergeCell ref="H13:J15"/>
  </mergeCells>
  <hyperlinks>
    <hyperlink ref="A1" location="Index!A1" display="Index"/>
  </hyperlinks>
  <printOptions/>
  <pageMargins left="0.787401575" right="0.787401575" top="0.984251969" bottom="0.9842519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48"/>
  <sheetViews>
    <sheetView zoomScale="85" zoomScaleNormal="85" zoomScalePageLayoutView="0" workbookViewId="0" topLeftCell="A1">
      <pane ySplit="1" topLeftCell="A2" activePane="bottomLeft" state="frozen"/>
      <selection pane="topLeft" activeCell="A1" sqref="A1"/>
      <selection pane="bottomLeft" activeCell="F3" sqref="F3"/>
    </sheetView>
  </sheetViews>
  <sheetFormatPr defaultColWidth="9.140625" defaultRowHeight="12.75"/>
  <cols>
    <col min="1" max="1" width="16.140625" style="0" bestFit="1" customWidth="1"/>
    <col min="2" max="2" width="20.7109375" style="0" customWidth="1"/>
    <col min="3" max="3" width="10.7109375" style="0" customWidth="1"/>
    <col min="4" max="4" width="22.421875" style="0" customWidth="1"/>
    <col min="5" max="19" width="10.7109375" style="0" customWidth="1"/>
    <col min="20" max="20" width="13.8515625" style="0" customWidth="1"/>
    <col min="21" max="21" width="14.28125" style="0" customWidth="1"/>
    <col min="22" max="16384" width="11.421875" style="0" customWidth="1"/>
  </cols>
  <sheetData>
    <row r="1" spans="1:5" ht="12.75">
      <c r="A1" s="6" t="s">
        <v>376</v>
      </c>
      <c r="D1" s="1"/>
      <c r="E1" s="1"/>
    </row>
    <row r="2" spans="1:5" ht="12.75">
      <c r="A2" s="6"/>
      <c r="D2" s="1"/>
      <c r="E2" s="1"/>
    </row>
    <row r="3" spans="1:5" s="38" customFormat="1" ht="15.75">
      <c r="A3" s="37" t="s">
        <v>71</v>
      </c>
      <c r="B3" s="37" t="s">
        <v>221</v>
      </c>
      <c r="C3" s="37"/>
      <c r="D3" s="37"/>
      <c r="E3" s="37"/>
    </row>
    <row r="4" spans="1:5" ht="13.5" thickBot="1">
      <c r="A4" s="2"/>
      <c r="D4" s="2"/>
      <c r="E4" s="2"/>
    </row>
    <row r="5" spans="2:11" s="11" customFormat="1" ht="39.75" customHeight="1">
      <c r="B5" s="331" t="s">
        <v>675</v>
      </c>
      <c r="C5" s="332"/>
      <c r="D5" s="337" t="s">
        <v>558</v>
      </c>
      <c r="E5" s="338"/>
      <c r="F5" s="328" t="s">
        <v>594</v>
      </c>
      <c r="G5" s="329"/>
      <c r="H5" s="329"/>
      <c r="I5" s="329"/>
      <c r="J5" s="329"/>
      <c r="K5" s="330"/>
    </row>
    <row r="6" spans="2:11" s="11" customFormat="1" ht="24.75" customHeight="1">
      <c r="B6" s="333"/>
      <c r="C6" s="334"/>
      <c r="D6" s="339"/>
      <c r="E6" s="340"/>
      <c r="F6" s="335" t="s">
        <v>551</v>
      </c>
      <c r="G6" s="336"/>
      <c r="H6" s="322"/>
      <c r="I6" s="335" t="s">
        <v>69</v>
      </c>
      <c r="J6" s="336"/>
      <c r="K6" s="323"/>
    </row>
    <row r="7" spans="2:11" s="26" customFormat="1" ht="79.5" customHeight="1">
      <c r="B7" s="324" t="s">
        <v>505</v>
      </c>
      <c r="C7" s="322"/>
      <c r="D7" s="326" t="s">
        <v>676</v>
      </c>
      <c r="E7" s="327"/>
      <c r="F7" s="320" t="s">
        <v>243</v>
      </c>
      <c r="G7" s="321"/>
      <c r="H7" s="322"/>
      <c r="I7" s="320" t="s">
        <v>659</v>
      </c>
      <c r="J7" s="321"/>
      <c r="K7" s="323"/>
    </row>
    <row r="8" spans="2:11" s="11" customFormat="1" ht="30" customHeight="1" thickBot="1">
      <c r="B8" s="308" t="s">
        <v>550</v>
      </c>
      <c r="C8" s="309"/>
      <c r="D8" s="310"/>
      <c r="E8" s="307"/>
      <c r="F8" s="317" t="s">
        <v>514</v>
      </c>
      <c r="G8" s="318"/>
      <c r="H8" s="319"/>
      <c r="I8" s="317">
        <v>100</v>
      </c>
      <c r="J8" s="318"/>
      <c r="K8" s="325"/>
    </row>
    <row r="10" spans="2:3" ht="15.75">
      <c r="B10" s="35" t="s">
        <v>780</v>
      </c>
      <c r="C10" s="35"/>
    </row>
    <row r="12" spans="2:4" s="40" customFormat="1" ht="15">
      <c r="B12" s="160" t="s">
        <v>95</v>
      </c>
      <c r="D12" s="160" t="s">
        <v>96</v>
      </c>
    </row>
    <row r="13" spans="2:4" s="40" customFormat="1" ht="15">
      <c r="B13" s="161" t="s">
        <v>68</v>
      </c>
      <c r="C13" s="160"/>
      <c r="D13" s="161" t="s">
        <v>177</v>
      </c>
    </row>
    <row r="14" s="40" customFormat="1" ht="15">
      <c r="B14" s="161" t="s">
        <v>92</v>
      </c>
    </row>
    <row r="16" spans="2:3" ht="15.75">
      <c r="B16" s="44" t="s">
        <v>595</v>
      </c>
      <c r="C16" s="44"/>
    </row>
    <row r="17" ht="13.5" thickBot="1"/>
    <row r="18" spans="2:16" ht="30" customHeight="1">
      <c r="B18" s="349" t="s">
        <v>675</v>
      </c>
      <c r="C18" s="350"/>
      <c r="D18" s="353" t="s">
        <v>558</v>
      </c>
      <c r="E18" s="315" t="s">
        <v>552</v>
      </c>
      <c r="F18" s="316"/>
      <c r="G18" s="341" t="s">
        <v>555</v>
      </c>
      <c r="H18" s="341"/>
      <c r="I18" s="315" t="s">
        <v>553</v>
      </c>
      <c r="J18" s="315"/>
      <c r="K18" s="341" t="s">
        <v>556</v>
      </c>
      <c r="L18" s="341"/>
      <c r="M18" s="341" t="s">
        <v>557</v>
      </c>
      <c r="N18" s="341"/>
      <c r="O18" s="341" t="s">
        <v>554</v>
      </c>
      <c r="P18" s="342"/>
    </row>
    <row r="19" spans="2:16" ht="30" customHeight="1">
      <c r="B19" s="351"/>
      <c r="C19" s="352"/>
      <c r="D19" s="354"/>
      <c r="E19" s="36" t="s">
        <v>559</v>
      </c>
      <c r="F19" s="36" t="s">
        <v>48</v>
      </c>
      <c r="G19" s="36" t="s">
        <v>559</v>
      </c>
      <c r="H19" s="36" t="s">
        <v>48</v>
      </c>
      <c r="I19" s="36" t="s">
        <v>559</v>
      </c>
      <c r="J19" s="36" t="s">
        <v>48</v>
      </c>
      <c r="K19" s="36" t="s">
        <v>559</v>
      </c>
      <c r="L19" s="36" t="s">
        <v>48</v>
      </c>
      <c r="M19" s="36" t="s">
        <v>559</v>
      </c>
      <c r="N19" s="36" t="s">
        <v>48</v>
      </c>
      <c r="O19" s="36" t="s">
        <v>559</v>
      </c>
      <c r="P19" s="87" t="s">
        <v>48</v>
      </c>
    </row>
    <row r="20" spans="2:16" ht="12.75">
      <c r="B20" s="311" t="s">
        <v>678</v>
      </c>
      <c r="C20" s="312"/>
      <c r="D20" s="225">
        <v>2010</v>
      </c>
      <c r="E20" s="41">
        <v>0</v>
      </c>
      <c r="F20" s="81">
        <f>E20/E48</f>
        <v>0</v>
      </c>
      <c r="G20" s="41">
        <v>0</v>
      </c>
      <c r="H20" s="81">
        <f>G20/G48</f>
        <v>0</v>
      </c>
      <c r="I20" s="41">
        <v>35</v>
      </c>
      <c r="J20" s="42">
        <f>I20/I48</f>
        <v>0.0027356573393778334</v>
      </c>
      <c r="K20" s="41">
        <v>0</v>
      </c>
      <c r="L20" s="81">
        <f>K20/K48</f>
        <v>0</v>
      </c>
      <c r="M20" s="41">
        <v>0</v>
      </c>
      <c r="N20" s="81">
        <f>M20/M48</f>
        <v>0</v>
      </c>
      <c r="O20" s="41">
        <v>0</v>
      </c>
      <c r="P20" s="216">
        <f>O20/O48</f>
        <v>0</v>
      </c>
    </row>
    <row r="21" spans="2:16" ht="12.75">
      <c r="B21" s="313"/>
      <c r="C21" s="314"/>
      <c r="D21" s="225">
        <v>2011</v>
      </c>
      <c r="E21" s="41">
        <v>11</v>
      </c>
      <c r="F21" s="42">
        <f>E21/E48</f>
        <v>0.0006027397260273973</v>
      </c>
      <c r="G21" s="41">
        <v>0</v>
      </c>
      <c r="H21" s="81">
        <f>G21/G48</f>
        <v>0</v>
      </c>
      <c r="I21" s="41">
        <v>454</v>
      </c>
      <c r="J21" s="42">
        <f>I21/I48</f>
        <v>0.035485383773643894</v>
      </c>
      <c r="K21" s="41">
        <v>8</v>
      </c>
      <c r="L21" s="42">
        <f>K21/K48</f>
        <v>0.034782608695652174</v>
      </c>
      <c r="M21" s="41">
        <v>0</v>
      </c>
      <c r="N21" s="81">
        <f>M21/M48</f>
        <v>0</v>
      </c>
      <c r="O21" s="41">
        <v>2</v>
      </c>
      <c r="P21" s="109">
        <f>O21/O48</f>
        <v>0.00027438606118809165</v>
      </c>
    </row>
    <row r="22" spans="2:16" ht="12.75" customHeight="1">
      <c r="B22" s="311" t="s">
        <v>679</v>
      </c>
      <c r="C22" s="312"/>
      <c r="D22" s="225">
        <v>2010</v>
      </c>
      <c r="E22" s="41">
        <v>0</v>
      </c>
      <c r="F22" s="81">
        <f>E22/E48</f>
        <v>0</v>
      </c>
      <c r="G22" s="41">
        <v>0</v>
      </c>
      <c r="H22" s="81">
        <f>G22/G48</f>
        <v>0</v>
      </c>
      <c r="I22" s="41">
        <v>2</v>
      </c>
      <c r="J22" s="42">
        <f>I22/I48</f>
        <v>0.0001563232765358762</v>
      </c>
      <c r="K22" s="41">
        <v>0</v>
      </c>
      <c r="L22" s="81">
        <f>K22/K48</f>
        <v>0</v>
      </c>
      <c r="M22" s="41">
        <v>0</v>
      </c>
      <c r="N22" s="81">
        <f>M22/M48</f>
        <v>0</v>
      </c>
      <c r="O22" s="41">
        <v>0</v>
      </c>
      <c r="P22" s="216">
        <f>O22/O48</f>
        <v>0</v>
      </c>
    </row>
    <row r="23" spans="2:16" ht="12.75">
      <c r="B23" s="313"/>
      <c r="C23" s="314"/>
      <c r="D23" s="225">
        <v>2011</v>
      </c>
      <c r="E23" s="41">
        <v>0</v>
      </c>
      <c r="F23" s="81">
        <f>E23/E48</f>
        <v>0</v>
      </c>
      <c r="G23" s="41">
        <v>0</v>
      </c>
      <c r="H23" s="81">
        <f>G23/G48</f>
        <v>0</v>
      </c>
      <c r="I23" s="41">
        <v>14</v>
      </c>
      <c r="J23" s="42">
        <f>I23/I48</f>
        <v>0.0010942629357511334</v>
      </c>
      <c r="K23" s="41">
        <v>0</v>
      </c>
      <c r="L23" s="81">
        <f>K23/K48</f>
        <v>0</v>
      </c>
      <c r="M23" s="41">
        <v>0</v>
      </c>
      <c r="N23" s="81">
        <f>M23/M48</f>
        <v>0</v>
      </c>
      <c r="O23" s="41">
        <v>3</v>
      </c>
      <c r="P23" s="109">
        <f>O23/O48</f>
        <v>0.00041157909178213747</v>
      </c>
    </row>
    <row r="24" spans="2:16" ht="12.75" customHeight="1">
      <c r="B24" s="311" t="s">
        <v>680</v>
      </c>
      <c r="C24" s="312"/>
      <c r="D24" s="225">
        <v>2010</v>
      </c>
      <c r="E24" s="41">
        <v>0</v>
      </c>
      <c r="F24" s="81">
        <f>E24/E48</f>
        <v>0</v>
      </c>
      <c r="G24" s="41">
        <v>0</v>
      </c>
      <c r="H24" s="81">
        <f>G24/G48</f>
        <v>0</v>
      </c>
      <c r="I24" s="41">
        <v>8</v>
      </c>
      <c r="J24" s="42">
        <f>I24/I48</f>
        <v>0.0006252931061435048</v>
      </c>
      <c r="K24" s="41">
        <v>0</v>
      </c>
      <c r="L24" s="81">
        <f>K24/K48</f>
        <v>0</v>
      </c>
      <c r="M24" s="41">
        <v>0</v>
      </c>
      <c r="N24" s="81">
        <f>M24/M48</f>
        <v>0</v>
      </c>
      <c r="O24" s="41">
        <v>1</v>
      </c>
      <c r="P24" s="109">
        <f>O24/O48</f>
        <v>0.00013719303059404582</v>
      </c>
    </row>
    <row r="25" spans="2:16" ht="12.75">
      <c r="B25" s="313"/>
      <c r="C25" s="314"/>
      <c r="D25" s="225">
        <v>2011</v>
      </c>
      <c r="E25" s="41">
        <v>1</v>
      </c>
      <c r="F25" s="42">
        <f>E25/E48</f>
        <v>5.479452054794521E-05</v>
      </c>
      <c r="G25" s="41">
        <v>0</v>
      </c>
      <c r="H25" s="81">
        <f>G25/G48</f>
        <v>0</v>
      </c>
      <c r="I25" s="41">
        <v>11</v>
      </c>
      <c r="J25" s="42">
        <f>I25/I48</f>
        <v>0.000859778020947319</v>
      </c>
      <c r="K25" s="41">
        <v>0</v>
      </c>
      <c r="L25" s="81">
        <f>K25/K48</f>
        <v>0</v>
      </c>
      <c r="M25" s="41">
        <v>0</v>
      </c>
      <c r="N25" s="81">
        <f>M25/M48</f>
        <v>0</v>
      </c>
      <c r="O25" s="41">
        <v>9</v>
      </c>
      <c r="P25" s="109">
        <f>O25/O48</f>
        <v>0.0012347372753464124</v>
      </c>
    </row>
    <row r="26" spans="2:16" ht="12.75" customHeight="1">
      <c r="B26" s="311" t="s">
        <v>681</v>
      </c>
      <c r="C26" s="312"/>
      <c r="D26" s="225">
        <v>2010</v>
      </c>
      <c r="E26" s="41">
        <v>52</v>
      </c>
      <c r="F26" s="42">
        <f>E26/E48</f>
        <v>0.0028493150684931507</v>
      </c>
      <c r="G26" s="41">
        <v>0</v>
      </c>
      <c r="H26" s="81">
        <f>G26/G48</f>
        <v>0</v>
      </c>
      <c r="I26" s="41">
        <v>321</v>
      </c>
      <c r="J26" s="42">
        <f>I26/I48</f>
        <v>0.02508988588400813</v>
      </c>
      <c r="K26" s="41">
        <v>0</v>
      </c>
      <c r="L26" s="81">
        <f>K26/K48</f>
        <v>0</v>
      </c>
      <c r="M26" s="41">
        <v>0</v>
      </c>
      <c r="N26" s="81">
        <f>M26/M48</f>
        <v>0</v>
      </c>
      <c r="O26" s="41">
        <v>98</v>
      </c>
      <c r="P26" s="109">
        <f>O26/O48</f>
        <v>0.01344491699821649</v>
      </c>
    </row>
    <row r="27" spans="2:16" ht="12.75">
      <c r="B27" s="313"/>
      <c r="C27" s="314"/>
      <c r="D27" s="225">
        <v>2011</v>
      </c>
      <c r="E27" s="41">
        <v>11</v>
      </c>
      <c r="F27" s="42">
        <f>E27/E48</f>
        <v>0.0006027397260273973</v>
      </c>
      <c r="G27" s="41">
        <v>0</v>
      </c>
      <c r="H27" s="81">
        <f>G27/G48</f>
        <v>0</v>
      </c>
      <c r="I27" s="41">
        <v>140</v>
      </c>
      <c r="J27" s="42">
        <f>I27/I48</f>
        <v>0.010942629357511334</v>
      </c>
      <c r="K27" s="41">
        <v>0</v>
      </c>
      <c r="L27" s="81">
        <f>K27/K48</f>
        <v>0</v>
      </c>
      <c r="M27" s="41">
        <v>0</v>
      </c>
      <c r="N27" s="81">
        <f>M27/M48</f>
        <v>0</v>
      </c>
      <c r="O27" s="41">
        <v>25</v>
      </c>
      <c r="P27" s="109">
        <f>O27/O48</f>
        <v>0.0034298257648511456</v>
      </c>
    </row>
    <row r="28" spans="2:16" ht="12.75">
      <c r="B28" s="343" t="s">
        <v>231</v>
      </c>
      <c r="C28" s="344"/>
      <c r="D28" s="225" t="s">
        <v>677</v>
      </c>
      <c r="E28" s="41">
        <v>0</v>
      </c>
      <c r="F28" s="81">
        <f>E28/E48</f>
        <v>0</v>
      </c>
      <c r="G28" s="41">
        <v>0</v>
      </c>
      <c r="H28" s="81">
        <f>G28/G48</f>
        <v>0</v>
      </c>
      <c r="I28" s="41">
        <v>15</v>
      </c>
      <c r="J28" s="42">
        <f>I28/I48</f>
        <v>0.0011724245740190715</v>
      </c>
      <c r="K28" s="41">
        <v>0</v>
      </c>
      <c r="L28" s="81">
        <f>K28/K48</f>
        <v>0</v>
      </c>
      <c r="M28" s="41">
        <v>0</v>
      </c>
      <c r="N28" s="81">
        <f>M28/M48</f>
        <v>0</v>
      </c>
      <c r="O28" s="41">
        <v>3</v>
      </c>
      <c r="P28" s="109">
        <f>O28/O48</f>
        <v>0.00041157909178213747</v>
      </c>
    </row>
    <row r="29" spans="2:16" ht="12.75">
      <c r="B29" s="345"/>
      <c r="C29" s="346"/>
      <c r="D29" s="225" t="s">
        <v>496</v>
      </c>
      <c r="E29" s="41">
        <v>67</v>
      </c>
      <c r="F29" s="42">
        <f>E29/E48</f>
        <v>0.0036712328767123286</v>
      </c>
      <c r="G29" s="41">
        <v>0</v>
      </c>
      <c r="H29" s="81">
        <f>G29/G48</f>
        <v>0</v>
      </c>
      <c r="I29" s="41">
        <v>375</v>
      </c>
      <c r="J29" s="42">
        <f>I29/I48</f>
        <v>0.029310614350476785</v>
      </c>
      <c r="K29" s="41">
        <v>19</v>
      </c>
      <c r="L29" s="42">
        <f>K29/K48</f>
        <v>0.08260869565217391</v>
      </c>
      <c r="M29" s="41">
        <v>0</v>
      </c>
      <c r="N29" s="81">
        <f>M29/M48</f>
        <v>0</v>
      </c>
      <c r="O29" s="41">
        <v>66</v>
      </c>
      <c r="P29" s="109">
        <f>O29/O48</f>
        <v>0.009054740019207023</v>
      </c>
    </row>
    <row r="30" spans="2:16" ht="12.75">
      <c r="B30" s="345"/>
      <c r="C30" s="346"/>
      <c r="D30" s="225" t="s">
        <v>497</v>
      </c>
      <c r="E30" s="41">
        <v>1123</v>
      </c>
      <c r="F30" s="42">
        <f>E30/E48</f>
        <v>0.06153424657534247</v>
      </c>
      <c r="G30" s="41">
        <v>1</v>
      </c>
      <c r="H30" s="42">
        <f>G30/G48</f>
        <v>0.16666666666666666</v>
      </c>
      <c r="I30" s="41">
        <v>1378</v>
      </c>
      <c r="J30" s="42">
        <f>I30/I48</f>
        <v>0.1077067375332187</v>
      </c>
      <c r="K30" s="41">
        <v>73</v>
      </c>
      <c r="L30" s="42">
        <f>K30/K48</f>
        <v>0.3173913043478261</v>
      </c>
      <c r="M30" s="41">
        <v>19</v>
      </c>
      <c r="N30" s="42">
        <f>M30/M48</f>
        <v>0.012641383898868928</v>
      </c>
      <c r="O30" s="41">
        <v>248</v>
      </c>
      <c r="P30" s="109">
        <f>O30/O48</f>
        <v>0.03402387158732336</v>
      </c>
    </row>
    <row r="31" spans="2:16" ht="12.75">
      <c r="B31" s="345"/>
      <c r="C31" s="346"/>
      <c r="D31" s="225" t="s">
        <v>498</v>
      </c>
      <c r="E31" s="41">
        <v>3321</v>
      </c>
      <c r="F31" s="42">
        <f>E31/E48</f>
        <v>0.181972602739726</v>
      </c>
      <c r="G31" s="41">
        <v>3</v>
      </c>
      <c r="H31" s="42">
        <f>G31/G48</f>
        <v>0.5</v>
      </c>
      <c r="I31" s="41">
        <v>2541</v>
      </c>
      <c r="J31" s="42">
        <f>I31/I48</f>
        <v>0.19860872283883071</v>
      </c>
      <c r="K31" s="41">
        <v>63</v>
      </c>
      <c r="L31" s="42">
        <f>K31/K48</f>
        <v>0.27391304347826084</v>
      </c>
      <c r="M31" s="41">
        <v>80</v>
      </c>
      <c r="N31" s="42">
        <f>M31/M48</f>
        <v>0.05322687957418496</v>
      </c>
      <c r="O31" s="41">
        <v>497</v>
      </c>
      <c r="P31" s="109">
        <f>O31/O48</f>
        <v>0.06818493620524077</v>
      </c>
    </row>
    <row r="32" spans="2:16" ht="12.75">
      <c r="B32" s="345"/>
      <c r="C32" s="346"/>
      <c r="D32" s="225" t="s">
        <v>499</v>
      </c>
      <c r="E32" s="41">
        <v>3725</v>
      </c>
      <c r="F32" s="42">
        <f>E32/E48</f>
        <v>0.20410958904109588</v>
      </c>
      <c r="G32" s="41">
        <v>1</v>
      </c>
      <c r="H32" s="42">
        <f>G32/G48</f>
        <v>0.16666666666666666</v>
      </c>
      <c r="I32" s="41">
        <v>2308</v>
      </c>
      <c r="J32" s="42">
        <f>I32/I48</f>
        <v>0.18039706112240111</v>
      </c>
      <c r="K32" s="41">
        <v>29</v>
      </c>
      <c r="L32" s="42">
        <f>K32/K48</f>
        <v>0.12608695652173912</v>
      </c>
      <c r="M32" s="41">
        <v>211</v>
      </c>
      <c r="N32" s="42">
        <f>M32/M48</f>
        <v>0.14038589487691283</v>
      </c>
      <c r="O32" s="41">
        <v>657</v>
      </c>
      <c r="P32" s="109">
        <f>O32/O48</f>
        <v>0.0901358211002881</v>
      </c>
    </row>
    <row r="33" spans="2:16" ht="12.75">
      <c r="B33" s="345"/>
      <c r="C33" s="346"/>
      <c r="D33" s="225" t="s">
        <v>500</v>
      </c>
      <c r="E33" s="41">
        <v>3662</v>
      </c>
      <c r="F33" s="42">
        <f>E33/E48</f>
        <v>0.20065753424657534</v>
      </c>
      <c r="G33" s="41">
        <v>0</v>
      </c>
      <c r="H33" s="81">
        <f>G33/G48</f>
        <v>0</v>
      </c>
      <c r="I33" s="41">
        <v>1698</v>
      </c>
      <c r="J33" s="42">
        <f>I33/I48</f>
        <v>0.13271846177895888</v>
      </c>
      <c r="K33" s="41">
        <v>20</v>
      </c>
      <c r="L33" s="42">
        <f>K33/K48</f>
        <v>0.08695652173913043</v>
      </c>
      <c r="M33" s="41">
        <v>216</v>
      </c>
      <c r="N33" s="42">
        <f>M33/M48</f>
        <v>0.1437125748502994</v>
      </c>
      <c r="O33" s="41">
        <v>775</v>
      </c>
      <c r="P33" s="109">
        <f>O33/O48</f>
        <v>0.1063245987103855</v>
      </c>
    </row>
    <row r="34" spans="2:16" ht="12.75">
      <c r="B34" s="345"/>
      <c r="C34" s="346"/>
      <c r="D34" s="225" t="s">
        <v>501</v>
      </c>
      <c r="E34" s="41">
        <v>2441</v>
      </c>
      <c r="F34" s="42">
        <f>E34/E48</f>
        <v>0.13375342465753426</v>
      </c>
      <c r="G34" s="41">
        <v>1</v>
      </c>
      <c r="H34" s="42">
        <f>G34/G48</f>
        <v>0.16666666666666666</v>
      </c>
      <c r="I34" s="41">
        <v>947</v>
      </c>
      <c r="J34" s="42">
        <f>I34/I48</f>
        <v>0.07401907143973738</v>
      </c>
      <c r="K34" s="41">
        <v>9</v>
      </c>
      <c r="L34" s="42">
        <f>K34/K48</f>
        <v>0.0391304347826087</v>
      </c>
      <c r="M34" s="41">
        <v>351</v>
      </c>
      <c r="N34" s="42">
        <f>M34/M48</f>
        <v>0.23353293413173654</v>
      </c>
      <c r="O34" s="41">
        <v>898</v>
      </c>
      <c r="P34" s="109">
        <f>O34/O48</f>
        <v>0.12319934147345314</v>
      </c>
    </row>
    <row r="35" spans="2:16" ht="12.75">
      <c r="B35" s="345"/>
      <c r="C35" s="346"/>
      <c r="D35" s="225" t="s">
        <v>502</v>
      </c>
      <c r="E35" s="41">
        <v>1356</v>
      </c>
      <c r="F35" s="42">
        <f>E35/E48</f>
        <v>0.0743013698630137</v>
      </c>
      <c r="G35" s="41">
        <v>0</v>
      </c>
      <c r="H35" s="81">
        <f>G35/G48</f>
        <v>0</v>
      </c>
      <c r="I35" s="41">
        <v>872</v>
      </c>
      <c r="J35" s="42">
        <f>I35/I48</f>
        <v>0.06815694856964202</v>
      </c>
      <c r="K35" s="41">
        <v>5</v>
      </c>
      <c r="L35" s="42">
        <f>K35/K48</f>
        <v>0.021739130434782608</v>
      </c>
      <c r="M35" s="41">
        <v>327</v>
      </c>
      <c r="N35" s="42">
        <f>M35/M48</f>
        <v>0.21756487025948104</v>
      </c>
      <c r="O35" s="41">
        <v>845</v>
      </c>
      <c r="P35" s="109">
        <f>O35/O48</f>
        <v>0.11592811085196872</v>
      </c>
    </row>
    <row r="36" spans="2:16" ht="12.75">
      <c r="B36" s="345"/>
      <c r="C36" s="346"/>
      <c r="D36" s="225" t="s">
        <v>503</v>
      </c>
      <c r="E36" s="41">
        <v>967</v>
      </c>
      <c r="F36" s="42">
        <f>E36/E48</f>
        <v>0.052986301369863015</v>
      </c>
      <c r="G36" s="41">
        <v>0</v>
      </c>
      <c r="H36" s="81">
        <f>G36/G48</f>
        <v>0</v>
      </c>
      <c r="I36" s="41">
        <v>748</v>
      </c>
      <c r="J36" s="42">
        <f>I36/I48</f>
        <v>0.05846490542441769</v>
      </c>
      <c r="K36" s="41">
        <v>4</v>
      </c>
      <c r="L36" s="42">
        <f>K36/K48</f>
        <v>0.017391304347826087</v>
      </c>
      <c r="M36" s="41">
        <v>221</v>
      </c>
      <c r="N36" s="42">
        <f>M36/M48</f>
        <v>0.14703925482368596</v>
      </c>
      <c r="O36" s="41">
        <v>1125</v>
      </c>
      <c r="P36" s="109">
        <f>O36/O48</f>
        <v>0.15434215941830154</v>
      </c>
    </row>
    <row r="37" spans="2:16" ht="12.75">
      <c r="B37" s="345"/>
      <c r="C37" s="346"/>
      <c r="D37" s="225" t="s">
        <v>504</v>
      </c>
      <c r="E37" s="41">
        <v>513</v>
      </c>
      <c r="F37" s="42">
        <f>E37/E48</f>
        <v>0.02810958904109589</v>
      </c>
      <c r="G37" s="41">
        <v>0</v>
      </c>
      <c r="H37" s="81">
        <f>G37/G48</f>
        <v>0</v>
      </c>
      <c r="I37" s="41">
        <v>268</v>
      </c>
      <c r="J37" s="42">
        <f>I37/I48</f>
        <v>0.02094731905580741</v>
      </c>
      <c r="K37" s="41">
        <v>0</v>
      </c>
      <c r="L37" s="81">
        <f>K37/K48</f>
        <v>0</v>
      </c>
      <c r="M37" s="41">
        <v>78</v>
      </c>
      <c r="N37" s="42">
        <f>M37/M48</f>
        <v>0.05189620758483034</v>
      </c>
      <c r="O37" s="41">
        <v>985</v>
      </c>
      <c r="P37" s="109">
        <f>O37/O48</f>
        <v>0.13513513513513514</v>
      </c>
    </row>
    <row r="38" spans="2:16" ht="12.75">
      <c r="B38" s="345"/>
      <c r="C38" s="346"/>
      <c r="D38" s="225">
        <v>2001</v>
      </c>
      <c r="E38" s="41">
        <v>47</v>
      </c>
      <c r="F38" s="42">
        <f>E38/E48</f>
        <v>0.0025753424657534245</v>
      </c>
      <c r="G38" s="41">
        <v>0</v>
      </c>
      <c r="H38" s="81">
        <f>G38/G48</f>
        <v>0</v>
      </c>
      <c r="I38" s="41">
        <v>38</v>
      </c>
      <c r="J38" s="42">
        <f>I38/I48</f>
        <v>0.002970142254181648</v>
      </c>
      <c r="K38" s="41">
        <v>0</v>
      </c>
      <c r="L38" s="81">
        <f>K38/K48</f>
        <v>0</v>
      </c>
      <c r="M38" s="41">
        <v>0</v>
      </c>
      <c r="N38" s="81">
        <f>M38/M48</f>
        <v>0</v>
      </c>
      <c r="O38" s="41">
        <v>134</v>
      </c>
      <c r="P38" s="109">
        <f>O38/O48</f>
        <v>0.01838386609960214</v>
      </c>
    </row>
    <row r="39" spans="2:16" ht="12.75">
      <c r="B39" s="345"/>
      <c r="C39" s="346"/>
      <c r="D39" s="225">
        <v>2002</v>
      </c>
      <c r="E39" s="41">
        <v>50</v>
      </c>
      <c r="F39" s="42">
        <f>E39/E48</f>
        <v>0.0027397260273972603</v>
      </c>
      <c r="G39" s="41">
        <v>0</v>
      </c>
      <c r="H39" s="81">
        <f>G39/G48</f>
        <v>0</v>
      </c>
      <c r="I39" s="41">
        <v>39</v>
      </c>
      <c r="J39" s="42">
        <f>I39/I48</f>
        <v>0.0030483038924495856</v>
      </c>
      <c r="K39" s="41">
        <v>0</v>
      </c>
      <c r="L39" s="81">
        <f>K39/K48</f>
        <v>0</v>
      </c>
      <c r="M39" s="41">
        <v>0</v>
      </c>
      <c r="N39" s="81">
        <f>M39/M48</f>
        <v>0</v>
      </c>
      <c r="O39" s="41">
        <v>121</v>
      </c>
      <c r="P39" s="109">
        <f>O39/O48</f>
        <v>0.016600356701879544</v>
      </c>
    </row>
    <row r="40" spans="2:16" ht="12.75">
      <c r="B40" s="345"/>
      <c r="C40" s="346"/>
      <c r="D40" s="225">
        <v>2003</v>
      </c>
      <c r="E40" s="41">
        <v>51</v>
      </c>
      <c r="F40" s="42">
        <f>E40/E48</f>
        <v>0.0027945205479452057</v>
      </c>
      <c r="G40" s="41">
        <v>0</v>
      </c>
      <c r="H40" s="81">
        <f>G40/G48</f>
        <v>0</v>
      </c>
      <c r="I40" s="41">
        <v>25</v>
      </c>
      <c r="J40" s="42">
        <f>I40/I48</f>
        <v>0.0019540409566984524</v>
      </c>
      <c r="K40" s="41">
        <v>0</v>
      </c>
      <c r="L40" s="81">
        <f>K40/K48</f>
        <v>0</v>
      </c>
      <c r="M40" s="41">
        <v>0</v>
      </c>
      <c r="N40" s="81">
        <f>M40/M48</f>
        <v>0</v>
      </c>
      <c r="O40" s="41">
        <v>55</v>
      </c>
      <c r="P40" s="109">
        <f>O40/O48</f>
        <v>0.00754561668267252</v>
      </c>
    </row>
    <row r="41" spans="2:16" ht="12.75">
      <c r="B41" s="345"/>
      <c r="C41" s="346"/>
      <c r="D41" s="225">
        <v>2004</v>
      </c>
      <c r="E41" s="41">
        <v>81</v>
      </c>
      <c r="F41" s="42">
        <f>E41/E48</f>
        <v>0.0044383561643835615</v>
      </c>
      <c r="G41" s="41">
        <v>0</v>
      </c>
      <c r="H41" s="81">
        <f>G41/G48</f>
        <v>0</v>
      </c>
      <c r="I41" s="41">
        <v>36</v>
      </c>
      <c r="J41" s="42">
        <f>I41/I48</f>
        <v>0.0028138189776457712</v>
      </c>
      <c r="K41" s="41">
        <v>0</v>
      </c>
      <c r="L41" s="81">
        <f>K41/K48</f>
        <v>0</v>
      </c>
      <c r="M41" s="41">
        <v>0</v>
      </c>
      <c r="N41" s="81">
        <f>M41/M48</f>
        <v>0</v>
      </c>
      <c r="O41" s="41">
        <v>41</v>
      </c>
      <c r="P41" s="109">
        <f>O41/O48</f>
        <v>0.005624914254355878</v>
      </c>
    </row>
    <row r="42" spans="2:16" ht="12.75">
      <c r="B42" s="345"/>
      <c r="C42" s="346"/>
      <c r="D42" s="225">
        <v>2005</v>
      </c>
      <c r="E42" s="41">
        <v>106</v>
      </c>
      <c r="F42" s="42">
        <f>E42/E48</f>
        <v>0.005808219178082192</v>
      </c>
      <c r="G42" s="41">
        <v>0</v>
      </c>
      <c r="H42" s="81">
        <f>G42/G48</f>
        <v>0</v>
      </c>
      <c r="I42" s="41">
        <v>47</v>
      </c>
      <c r="J42" s="42">
        <f>I42/I48</f>
        <v>0.0036735969985930905</v>
      </c>
      <c r="K42" s="41">
        <v>0</v>
      </c>
      <c r="L42" s="81">
        <f>K42/K48</f>
        <v>0</v>
      </c>
      <c r="M42" s="41">
        <v>0</v>
      </c>
      <c r="N42" s="81">
        <f>M42/M48</f>
        <v>0</v>
      </c>
      <c r="O42" s="41">
        <v>39</v>
      </c>
      <c r="P42" s="109">
        <f>O42/O48</f>
        <v>0.005350528193167787</v>
      </c>
    </row>
    <row r="43" spans="2:16" ht="12.75">
      <c r="B43" s="345"/>
      <c r="C43" s="346"/>
      <c r="D43" s="225">
        <v>2006</v>
      </c>
      <c r="E43" s="41">
        <v>127</v>
      </c>
      <c r="F43" s="42">
        <f>E43/E48</f>
        <v>0.006958904109589041</v>
      </c>
      <c r="G43" s="41">
        <v>0</v>
      </c>
      <c r="H43" s="81">
        <f>G43/G48</f>
        <v>0</v>
      </c>
      <c r="I43" s="41">
        <v>67</v>
      </c>
      <c r="J43" s="42">
        <f>I43/I48</f>
        <v>0.0052368297639518524</v>
      </c>
      <c r="K43" s="41">
        <v>0</v>
      </c>
      <c r="L43" s="81">
        <f>K43/K48</f>
        <v>0</v>
      </c>
      <c r="M43" s="41">
        <v>0</v>
      </c>
      <c r="N43" s="81">
        <f>M43/M48</f>
        <v>0</v>
      </c>
      <c r="O43" s="41">
        <v>47</v>
      </c>
      <c r="P43" s="109">
        <f>O43/O48</f>
        <v>0.006448072437920153</v>
      </c>
    </row>
    <row r="44" spans="2:16" ht="12.75">
      <c r="B44" s="345"/>
      <c r="C44" s="346"/>
      <c r="D44" s="225">
        <v>2007</v>
      </c>
      <c r="E44" s="41">
        <v>166</v>
      </c>
      <c r="F44" s="42">
        <f>E44/E48</f>
        <v>0.009095890410958905</v>
      </c>
      <c r="G44" s="41">
        <v>0</v>
      </c>
      <c r="H44" s="81">
        <f>G44/G48</f>
        <v>0</v>
      </c>
      <c r="I44" s="41">
        <v>78</v>
      </c>
      <c r="J44" s="42">
        <f>I44/I48</f>
        <v>0.006096607784899171</v>
      </c>
      <c r="K44" s="41">
        <v>0</v>
      </c>
      <c r="L44" s="81">
        <f>K44/K48</f>
        <v>0</v>
      </c>
      <c r="M44" s="41">
        <v>0</v>
      </c>
      <c r="N44" s="81">
        <f>M44/M48</f>
        <v>0</v>
      </c>
      <c r="O44" s="41">
        <v>98</v>
      </c>
      <c r="P44" s="109">
        <f>O44/O48</f>
        <v>0.01344491699821649</v>
      </c>
    </row>
    <row r="45" spans="2:16" ht="12.75">
      <c r="B45" s="345"/>
      <c r="C45" s="346"/>
      <c r="D45" s="225">
        <v>2008</v>
      </c>
      <c r="E45" s="41">
        <v>145</v>
      </c>
      <c r="F45" s="42">
        <f>E45/E48</f>
        <v>0.007945205479452055</v>
      </c>
      <c r="G45" s="41">
        <v>0</v>
      </c>
      <c r="H45" s="81">
        <f>G45/G48</f>
        <v>0</v>
      </c>
      <c r="I45" s="41">
        <v>124</v>
      </c>
      <c r="J45" s="42">
        <f>I45/I48</f>
        <v>0.009692043145224325</v>
      </c>
      <c r="K45" s="41">
        <v>0</v>
      </c>
      <c r="L45" s="81">
        <f>K45/K48</f>
        <v>0</v>
      </c>
      <c r="M45" s="41">
        <v>0</v>
      </c>
      <c r="N45" s="81">
        <f>M45/M48</f>
        <v>0</v>
      </c>
      <c r="O45" s="41">
        <v>235</v>
      </c>
      <c r="P45" s="109">
        <f>O45/O48</f>
        <v>0.03224036218960077</v>
      </c>
    </row>
    <row r="46" spans="2:16" ht="12.75">
      <c r="B46" s="345"/>
      <c r="C46" s="346"/>
      <c r="D46" s="225">
        <v>2009</v>
      </c>
      <c r="E46" s="41">
        <v>173</v>
      </c>
      <c r="F46" s="42">
        <f>E46/E48</f>
        <v>0.00947945205479452</v>
      </c>
      <c r="G46" s="41">
        <v>0</v>
      </c>
      <c r="H46" s="81">
        <f>G46/G48</f>
        <v>0</v>
      </c>
      <c r="I46" s="41">
        <v>149</v>
      </c>
      <c r="J46" s="42">
        <f>I46/I48</f>
        <v>0.011646084101922777</v>
      </c>
      <c r="K46" s="41">
        <v>0</v>
      </c>
      <c r="L46" s="81">
        <f>K46/K48</f>
        <v>0</v>
      </c>
      <c r="M46" s="41">
        <v>0</v>
      </c>
      <c r="N46" s="81">
        <f>M46/M48</f>
        <v>0</v>
      </c>
      <c r="O46" s="41">
        <v>217</v>
      </c>
      <c r="P46" s="109">
        <f>O46/O48</f>
        <v>0.029770887638907943</v>
      </c>
    </row>
    <row r="47" spans="2:16" ht="12.75">
      <c r="B47" s="347"/>
      <c r="C47" s="348"/>
      <c r="D47" s="225">
        <v>2010</v>
      </c>
      <c r="E47" s="41">
        <v>54</v>
      </c>
      <c r="F47" s="42">
        <f>E47/E48</f>
        <v>0.002958904109589041</v>
      </c>
      <c r="G47" s="41">
        <v>0</v>
      </c>
      <c r="H47" s="81">
        <f>G47/G48</f>
        <v>0</v>
      </c>
      <c r="I47" s="41">
        <v>56</v>
      </c>
      <c r="J47" s="42">
        <f>I47/I48</f>
        <v>0.004377051743004534</v>
      </c>
      <c r="K47" s="41">
        <v>0</v>
      </c>
      <c r="L47" s="81">
        <f>K47/K48</f>
        <v>0</v>
      </c>
      <c r="M47" s="41">
        <v>0</v>
      </c>
      <c r="N47" s="81">
        <f>M47/M48</f>
        <v>0</v>
      </c>
      <c r="O47" s="41">
        <v>65</v>
      </c>
      <c r="P47" s="109">
        <f>O47/O48</f>
        <v>0.008917546988612978</v>
      </c>
    </row>
    <row r="48" spans="2:16" s="26" customFormat="1" ht="30" customHeight="1" thickBot="1">
      <c r="B48" s="305" t="s">
        <v>550</v>
      </c>
      <c r="C48" s="306"/>
      <c r="D48" s="307"/>
      <c r="E48" s="111">
        <f aca="true" t="shared" si="0" ref="E48:P48">SUM(E20:E47)</f>
        <v>18250</v>
      </c>
      <c r="F48" s="209">
        <f t="shared" si="0"/>
        <v>0.9999999999999999</v>
      </c>
      <c r="G48" s="111">
        <f t="shared" si="0"/>
        <v>6</v>
      </c>
      <c r="H48" s="209">
        <f t="shared" si="0"/>
        <v>0.9999999999999999</v>
      </c>
      <c r="I48" s="111">
        <f t="shared" si="0"/>
        <v>12794</v>
      </c>
      <c r="J48" s="209">
        <f t="shared" si="0"/>
        <v>1.0000000000000002</v>
      </c>
      <c r="K48" s="111">
        <f t="shared" si="0"/>
        <v>230</v>
      </c>
      <c r="L48" s="209">
        <f t="shared" si="0"/>
        <v>0.9999999999999998</v>
      </c>
      <c r="M48" s="111">
        <f t="shared" si="0"/>
        <v>1503</v>
      </c>
      <c r="N48" s="209">
        <f t="shared" si="0"/>
        <v>1</v>
      </c>
      <c r="O48" s="111">
        <f t="shared" si="0"/>
        <v>7289</v>
      </c>
      <c r="P48" s="210">
        <f t="shared" si="0"/>
        <v>1</v>
      </c>
    </row>
  </sheetData>
  <sheetProtection/>
  <mergeCells count="26">
    <mergeCell ref="M18:N18"/>
    <mergeCell ref="O18:P18"/>
    <mergeCell ref="B28:C47"/>
    <mergeCell ref="B18:C19"/>
    <mergeCell ref="G18:H18"/>
    <mergeCell ref="I18:J18"/>
    <mergeCell ref="D18:D19"/>
    <mergeCell ref="K18:L18"/>
    <mergeCell ref="F7:H7"/>
    <mergeCell ref="I7:K7"/>
    <mergeCell ref="B7:C7"/>
    <mergeCell ref="I8:K8"/>
    <mergeCell ref="D7:E7"/>
    <mergeCell ref="F5:K5"/>
    <mergeCell ref="B5:C6"/>
    <mergeCell ref="F6:H6"/>
    <mergeCell ref="I6:K6"/>
    <mergeCell ref="D5:E6"/>
    <mergeCell ref="B48:D48"/>
    <mergeCell ref="B8:E8"/>
    <mergeCell ref="B20:C21"/>
    <mergeCell ref="B22:C23"/>
    <mergeCell ref="E18:F18"/>
    <mergeCell ref="B24:C25"/>
    <mergeCell ref="B26:C27"/>
    <mergeCell ref="F8:H8"/>
  </mergeCells>
  <hyperlinks>
    <hyperlink ref="A1" location="Index!A1" display="Index"/>
  </hyperlinks>
  <printOptions/>
  <pageMargins left="0.787401575" right="0.787401575" top="0.984251969" bottom="0.984251969" header="0.5" footer="0.5"/>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O37"/>
  <sheetViews>
    <sheetView zoomScale="85" zoomScaleNormal="85" zoomScalePageLayoutView="0" workbookViewId="0" topLeftCell="A1">
      <pane ySplit="1" topLeftCell="A11" activePane="bottomLeft" state="frozen"/>
      <selection pane="topLeft" activeCell="A1" sqref="A1"/>
      <selection pane="bottomLeft" activeCell="D17" sqref="D17:L18"/>
    </sheetView>
  </sheetViews>
  <sheetFormatPr defaultColWidth="9.140625" defaultRowHeight="12.75"/>
  <cols>
    <col min="1" max="1" width="12.7109375" style="73" bestFit="1" customWidth="1"/>
    <col min="2" max="3" width="24.7109375" style="0" customWidth="1"/>
    <col min="4" max="9" width="10.7109375" style="0" customWidth="1"/>
    <col min="10" max="11" width="11.421875" style="20" customWidth="1"/>
    <col min="12" max="15" width="11.421875" style="0" customWidth="1"/>
    <col min="16" max="19" width="10.7109375" style="0" customWidth="1"/>
    <col min="20" max="16384" width="11.421875" style="0" customWidth="1"/>
  </cols>
  <sheetData>
    <row r="1" ht="12.75">
      <c r="A1" s="72" t="s">
        <v>376</v>
      </c>
    </row>
    <row r="2" spans="2:8" ht="12.75">
      <c r="B2" s="7"/>
      <c r="C2" s="7"/>
      <c r="D2" s="7"/>
      <c r="E2" s="7"/>
      <c r="F2" s="7"/>
      <c r="G2" s="7"/>
      <c r="H2" s="7"/>
    </row>
    <row r="3" spans="1:11" s="38" customFormat="1" ht="15.75">
      <c r="A3" s="39" t="s">
        <v>30</v>
      </c>
      <c r="B3" s="264" t="s">
        <v>560</v>
      </c>
      <c r="C3" s="37"/>
      <c r="D3" s="37"/>
      <c r="E3" s="37"/>
      <c r="F3" s="37"/>
      <c r="G3" s="37"/>
      <c r="H3" s="37"/>
      <c r="I3" s="39"/>
      <c r="J3" s="83"/>
      <c r="K3" s="35"/>
    </row>
    <row r="4" spans="2:11" ht="13.5" thickBot="1">
      <c r="B4" s="21"/>
      <c r="C4" s="21"/>
      <c r="D4" s="21"/>
      <c r="E4" s="21"/>
      <c r="F4" s="21"/>
      <c r="G4" s="21"/>
      <c r="H4" s="21"/>
      <c r="K4"/>
    </row>
    <row r="5" spans="1:11" ht="39.75" customHeight="1">
      <c r="A5" s="20"/>
      <c r="B5" s="366" t="s">
        <v>682</v>
      </c>
      <c r="C5" s="356"/>
      <c r="D5" s="364" t="s">
        <v>156</v>
      </c>
      <c r="E5" s="328"/>
      <c r="F5" s="328"/>
      <c r="G5" s="328"/>
      <c r="H5" s="328"/>
      <c r="I5" s="365"/>
      <c r="K5" s="156"/>
    </row>
    <row r="6" spans="1:11" ht="24.75" customHeight="1">
      <c r="A6" s="20"/>
      <c r="B6" s="367"/>
      <c r="C6" s="358"/>
      <c r="D6" s="335" t="s">
        <v>559</v>
      </c>
      <c r="E6" s="336"/>
      <c r="F6" s="322"/>
      <c r="G6" s="335" t="s">
        <v>69</v>
      </c>
      <c r="H6" s="336"/>
      <c r="I6" s="323"/>
      <c r="J6" s="132"/>
      <c r="K6" s="156"/>
    </row>
    <row r="7" spans="1:11" ht="60" customHeight="1">
      <c r="A7" s="20"/>
      <c r="B7" s="368" t="s">
        <v>163</v>
      </c>
      <c r="C7" s="369"/>
      <c r="D7" s="370" t="s">
        <v>243</v>
      </c>
      <c r="E7" s="371"/>
      <c r="F7" s="376"/>
      <c r="G7" s="370" t="s">
        <v>659</v>
      </c>
      <c r="H7" s="371"/>
      <c r="I7" s="372"/>
      <c r="K7" s="157"/>
    </row>
    <row r="8" spans="1:11" ht="60" customHeight="1">
      <c r="A8" s="20"/>
      <c r="B8" s="368" t="s">
        <v>232</v>
      </c>
      <c r="C8" s="369"/>
      <c r="D8" s="377"/>
      <c r="E8" s="378"/>
      <c r="F8" s="379"/>
      <c r="G8" s="373"/>
      <c r="H8" s="374"/>
      <c r="I8" s="375"/>
      <c r="K8" s="156"/>
    </row>
    <row r="9" spans="1:11" s="17" customFormat="1" ht="30" customHeight="1" thickBot="1">
      <c r="A9" s="75"/>
      <c r="B9" s="359" t="s">
        <v>550</v>
      </c>
      <c r="C9" s="360"/>
      <c r="D9" s="317" t="s">
        <v>514</v>
      </c>
      <c r="E9" s="318"/>
      <c r="F9" s="319"/>
      <c r="G9" s="317">
        <v>100</v>
      </c>
      <c r="H9" s="318"/>
      <c r="I9" s="325"/>
      <c r="J9" s="75"/>
      <c r="K9" s="156"/>
    </row>
    <row r="10" spans="1:11" s="17" customFormat="1" ht="17.25">
      <c r="A10" s="73"/>
      <c r="J10" s="75"/>
      <c r="K10" s="157"/>
    </row>
    <row r="11" spans="1:11" ht="15.75">
      <c r="A11"/>
      <c r="B11" s="35" t="s">
        <v>780</v>
      </c>
      <c r="C11" s="35"/>
      <c r="D11" s="35" t="s">
        <v>613</v>
      </c>
      <c r="E11" s="35"/>
      <c r="J11"/>
      <c r="K11"/>
    </row>
    <row r="12" spans="1:11" ht="12.75">
      <c r="A12"/>
      <c r="J12"/>
      <c r="K12"/>
    </row>
    <row r="13" spans="1:11" ht="14.25">
      <c r="A13"/>
      <c r="B13" s="160" t="s">
        <v>70</v>
      </c>
      <c r="D13" s="165" t="s">
        <v>167</v>
      </c>
      <c r="J13"/>
      <c r="K13"/>
    </row>
    <row r="14" spans="2:5" s="160" customFormat="1" ht="14.25">
      <c r="B14" s="161" t="s">
        <v>68</v>
      </c>
      <c r="D14" s="282" t="s">
        <v>683</v>
      </c>
      <c r="E14" s="235"/>
    </row>
    <row r="15" s="160" customFormat="1" ht="14.25">
      <c r="B15" s="161" t="s">
        <v>182</v>
      </c>
    </row>
    <row r="16" spans="2:4" s="160" customFormat="1" ht="14.25">
      <c r="B16" s="162" t="s">
        <v>183</v>
      </c>
      <c r="D16" s="165" t="s">
        <v>819</v>
      </c>
    </row>
    <row r="17" spans="4:14" s="160" customFormat="1" ht="41.25" customHeight="1">
      <c r="D17" s="361" t="s">
        <v>688</v>
      </c>
      <c r="E17" s="362"/>
      <c r="F17" s="362"/>
      <c r="G17" s="362"/>
      <c r="H17" s="362"/>
      <c r="I17" s="362"/>
      <c r="J17" s="362"/>
      <c r="K17" s="362"/>
      <c r="L17" s="362"/>
      <c r="M17" s="275"/>
      <c r="N17" s="275"/>
    </row>
    <row r="18" spans="1:14" ht="12.75" customHeight="1">
      <c r="A18"/>
      <c r="D18" s="363"/>
      <c r="E18" s="363"/>
      <c r="F18" s="363"/>
      <c r="G18" s="363"/>
      <c r="H18" s="363"/>
      <c r="I18" s="363"/>
      <c r="J18" s="363"/>
      <c r="K18" s="363"/>
      <c r="L18" s="363"/>
      <c r="M18" s="275"/>
      <c r="N18" s="275"/>
    </row>
    <row r="19" spans="1:14" ht="12.75" customHeight="1">
      <c r="A19"/>
      <c r="D19" s="4"/>
      <c r="E19" s="4"/>
      <c r="F19" s="4"/>
      <c r="G19" s="4"/>
      <c r="H19" s="4"/>
      <c r="I19" s="4"/>
      <c r="J19" s="4"/>
      <c r="K19" s="4"/>
      <c r="L19" s="4"/>
      <c r="M19" s="275"/>
      <c r="N19" s="275"/>
    </row>
    <row r="20" spans="1:3" ht="15.75">
      <c r="A20" s="5"/>
      <c r="B20" s="35" t="s">
        <v>595</v>
      </c>
      <c r="C20" s="35"/>
    </row>
    <row r="21" spans="1:11" ht="13.5" thickBot="1">
      <c r="A21" s="5"/>
      <c r="K21"/>
    </row>
    <row r="22" spans="1:15" ht="39.75" customHeight="1">
      <c r="A22"/>
      <c r="B22" s="355" t="s">
        <v>561</v>
      </c>
      <c r="C22" s="356"/>
      <c r="D22" s="315" t="s">
        <v>552</v>
      </c>
      <c r="E22" s="316"/>
      <c r="F22" s="341" t="s">
        <v>583</v>
      </c>
      <c r="G22" s="341"/>
      <c r="H22" s="315" t="s">
        <v>553</v>
      </c>
      <c r="I22" s="315"/>
      <c r="J22" s="341" t="s">
        <v>556</v>
      </c>
      <c r="K22" s="341"/>
      <c r="L22" s="341" t="s">
        <v>557</v>
      </c>
      <c r="M22" s="341"/>
      <c r="N22" s="341" t="s">
        <v>554</v>
      </c>
      <c r="O22" s="342"/>
    </row>
    <row r="23" spans="1:15" ht="24.75" customHeight="1">
      <c r="A23"/>
      <c r="B23" s="357"/>
      <c r="C23" s="358"/>
      <c r="D23" s="36" t="s">
        <v>559</v>
      </c>
      <c r="E23" s="36" t="s">
        <v>48</v>
      </c>
      <c r="F23" s="36" t="s">
        <v>559</v>
      </c>
      <c r="G23" s="36" t="s">
        <v>48</v>
      </c>
      <c r="H23" s="36" t="s">
        <v>559</v>
      </c>
      <c r="I23" s="36" t="s">
        <v>48</v>
      </c>
      <c r="J23" s="36" t="s">
        <v>559</v>
      </c>
      <c r="K23" s="36" t="s">
        <v>48</v>
      </c>
      <c r="L23" s="36" t="s">
        <v>559</v>
      </c>
      <c r="M23" s="36" t="s">
        <v>48</v>
      </c>
      <c r="N23" s="36" t="s">
        <v>559</v>
      </c>
      <c r="O23" s="87" t="s">
        <v>48</v>
      </c>
    </row>
    <row r="24" spans="1:15" ht="24.75" customHeight="1">
      <c r="A24"/>
      <c r="B24" s="382" t="s">
        <v>562</v>
      </c>
      <c r="C24" s="383"/>
      <c r="D24" s="48">
        <v>0</v>
      </c>
      <c r="E24" s="53">
        <f>D24/D37</f>
        <v>0</v>
      </c>
      <c r="F24" s="48">
        <v>3</v>
      </c>
      <c r="G24" s="50">
        <f>F24/F37</f>
        <v>0.5</v>
      </c>
      <c r="H24" s="48">
        <v>0</v>
      </c>
      <c r="I24" s="53">
        <f>H24/H37</f>
        <v>0</v>
      </c>
      <c r="J24" s="48">
        <v>0</v>
      </c>
      <c r="K24" s="53">
        <f>J24/J37</f>
        <v>0</v>
      </c>
      <c r="L24" s="48">
        <v>0</v>
      </c>
      <c r="M24" s="53">
        <f>L24/L37</f>
        <v>0</v>
      </c>
      <c r="N24" s="48">
        <v>0</v>
      </c>
      <c r="O24" s="217">
        <f>N24/N37</f>
        <v>0</v>
      </c>
    </row>
    <row r="25" spans="1:15" ht="19.5" customHeight="1">
      <c r="A25"/>
      <c r="B25" s="382" t="s">
        <v>563</v>
      </c>
      <c r="C25" s="383"/>
      <c r="D25" s="48">
        <v>0</v>
      </c>
      <c r="E25" s="53">
        <f>D25/D37</f>
        <v>0</v>
      </c>
      <c r="F25" s="48">
        <v>0</v>
      </c>
      <c r="G25" s="53">
        <f>F25/F37</f>
        <v>0</v>
      </c>
      <c r="H25" s="48">
        <v>3</v>
      </c>
      <c r="I25" s="50">
        <f>H25/H37</f>
        <v>0.0002344849148038143</v>
      </c>
      <c r="J25" s="48">
        <v>0</v>
      </c>
      <c r="K25" s="53">
        <f>J25/J37</f>
        <v>0</v>
      </c>
      <c r="L25" s="48">
        <v>0</v>
      </c>
      <c r="M25" s="53">
        <f>L25/L37</f>
        <v>0</v>
      </c>
      <c r="N25" s="48">
        <v>0</v>
      </c>
      <c r="O25" s="217">
        <f>N25/N37</f>
        <v>0</v>
      </c>
    </row>
    <row r="26" spans="1:15" ht="19.5" customHeight="1">
      <c r="A26"/>
      <c r="B26" s="382" t="s">
        <v>564</v>
      </c>
      <c r="C26" s="383"/>
      <c r="D26" s="48">
        <v>0</v>
      </c>
      <c r="E26" s="53">
        <f>D26/D37</f>
        <v>0</v>
      </c>
      <c r="F26" s="48">
        <v>0</v>
      </c>
      <c r="G26" s="53">
        <f>F26/F37</f>
        <v>0</v>
      </c>
      <c r="H26" s="48">
        <v>3</v>
      </c>
      <c r="I26" s="50">
        <f>H26/H37</f>
        <v>0.0002344849148038143</v>
      </c>
      <c r="J26" s="48">
        <v>0</v>
      </c>
      <c r="K26" s="53">
        <f>J26/J37</f>
        <v>0</v>
      </c>
      <c r="L26" s="48">
        <v>0</v>
      </c>
      <c r="M26" s="53">
        <f>L26/L37</f>
        <v>0</v>
      </c>
      <c r="N26" s="48">
        <v>0</v>
      </c>
      <c r="O26" s="217">
        <f>N26/N37</f>
        <v>0</v>
      </c>
    </row>
    <row r="27" spans="1:15" ht="19.5" customHeight="1">
      <c r="A27"/>
      <c r="B27" s="382" t="s">
        <v>565</v>
      </c>
      <c r="C27" s="383"/>
      <c r="D27" s="48">
        <v>0</v>
      </c>
      <c r="E27" s="53">
        <f>D27/D37</f>
        <v>0</v>
      </c>
      <c r="F27" s="48">
        <v>0</v>
      </c>
      <c r="G27" s="53">
        <f>F27/F37</f>
        <v>0</v>
      </c>
      <c r="H27" s="48">
        <v>15</v>
      </c>
      <c r="I27" s="50">
        <f>H27/H37</f>
        <v>0.0011724245740190715</v>
      </c>
      <c r="J27" s="48">
        <v>0</v>
      </c>
      <c r="K27" s="53">
        <f>J27/J37</f>
        <v>0</v>
      </c>
      <c r="L27" s="48">
        <v>0</v>
      </c>
      <c r="M27" s="53">
        <f>L27/L37</f>
        <v>0</v>
      </c>
      <c r="N27" s="48">
        <v>0</v>
      </c>
      <c r="O27" s="217">
        <f>N27/N37</f>
        <v>0</v>
      </c>
    </row>
    <row r="28" spans="1:15" ht="19.5" customHeight="1">
      <c r="A28"/>
      <c r="B28" s="382" t="s">
        <v>566</v>
      </c>
      <c r="C28" s="383"/>
      <c r="D28" s="48">
        <v>0</v>
      </c>
      <c r="E28" s="53">
        <f>D28/D37</f>
        <v>0</v>
      </c>
      <c r="F28" s="48">
        <v>2</v>
      </c>
      <c r="G28" s="50">
        <f>F28/F37</f>
        <v>0.3333333333333333</v>
      </c>
      <c r="H28" s="48">
        <v>43</v>
      </c>
      <c r="I28" s="50">
        <f>H28/H37</f>
        <v>0.0033609504455213383</v>
      </c>
      <c r="J28" s="48">
        <v>0</v>
      </c>
      <c r="K28" s="53">
        <f>J28/J37</f>
        <v>0</v>
      </c>
      <c r="L28" s="48">
        <v>4</v>
      </c>
      <c r="M28" s="50">
        <f>L28/L37</f>
        <v>0.0026613439787092482</v>
      </c>
      <c r="N28" s="48">
        <v>0</v>
      </c>
      <c r="O28" s="217">
        <f>N28/N37</f>
        <v>0</v>
      </c>
    </row>
    <row r="29" spans="1:15" ht="19.5" customHeight="1">
      <c r="A29"/>
      <c r="B29" s="382" t="s">
        <v>567</v>
      </c>
      <c r="C29" s="383"/>
      <c r="D29" s="48">
        <v>0</v>
      </c>
      <c r="E29" s="53">
        <f>D29/D37</f>
        <v>0</v>
      </c>
      <c r="F29" s="48">
        <v>1</v>
      </c>
      <c r="G29" s="50">
        <f>F29/F37</f>
        <v>0.16666666666666666</v>
      </c>
      <c r="H29" s="48">
        <v>87</v>
      </c>
      <c r="I29" s="50">
        <f>H29/H37</f>
        <v>0.006800062529310614</v>
      </c>
      <c r="J29" s="48">
        <v>0</v>
      </c>
      <c r="K29" s="53">
        <f>J29/J37</f>
        <v>0</v>
      </c>
      <c r="L29" s="48">
        <v>13</v>
      </c>
      <c r="M29" s="50">
        <f>L29/L37</f>
        <v>0.008649367930805056</v>
      </c>
      <c r="N29" s="48">
        <v>0</v>
      </c>
      <c r="O29" s="217">
        <f>N29/N37</f>
        <v>0</v>
      </c>
    </row>
    <row r="30" spans="1:15" ht="19.5" customHeight="1">
      <c r="A30"/>
      <c r="B30" s="382" t="s">
        <v>568</v>
      </c>
      <c r="C30" s="383"/>
      <c r="D30" s="48">
        <v>0</v>
      </c>
      <c r="E30" s="53">
        <f>D30/D37</f>
        <v>0</v>
      </c>
      <c r="F30" s="48">
        <v>0</v>
      </c>
      <c r="G30" s="53">
        <f>F30/F37</f>
        <v>0</v>
      </c>
      <c r="H30" s="48">
        <v>258</v>
      </c>
      <c r="I30" s="50">
        <f>H30/H37</f>
        <v>0.02016570267312803</v>
      </c>
      <c r="J30" s="48">
        <v>0</v>
      </c>
      <c r="K30" s="53">
        <f>J30/J37</f>
        <v>0</v>
      </c>
      <c r="L30" s="48">
        <v>75</v>
      </c>
      <c r="M30" s="50">
        <f>L30/L37</f>
        <v>0.0499001996007984</v>
      </c>
      <c r="N30" s="48">
        <v>0</v>
      </c>
      <c r="O30" s="217">
        <f>N30/N37</f>
        <v>0</v>
      </c>
    </row>
    <row r="31" spans="1:15" ht="19.5" customHeight="1">
      <c r="A31"/>
      <c r="B31" s="382" t="s">
        <v>569</v>
      </c>
      <c r="C31" s="383"/>
      <c r="D31" s="48">
        <v>3528</v>
      </c>
      <c r="E31" s="50">
        <f>D31/D37</f>
        <v>0.1933150684931507</v>
      </c>
      <c r="F31" s="48">
        <v>0</v>
      </c>
      <c r="G31" s="53">
        <f>F31/F37</f>
        <v>0</v>
      </c>
      <c r="H31" s="48">
        <v>2185</v>
      </c>
      <c r="I31" s="50">
        <f>H31/H37</f>
        <v>0.17078317961544473</v>
      </c>
      <c r="J31" s="48">
        <v>5</v>
      </c>
      <c r="K31" s="50">
        <f>J31/J37</f>
        <v>0.021739130434782608</v>
      </c>
      <c r="L31" s="48">
        <v>229</v>
      </c>
      <c r="M31" s="50">
        <f>L31/L37</f>
        <v>0.15236194278110446</v>
      </c>
      <c r="N31" s="48">
        <v>1078</v>
      </c>
      <c r="O31" s="92">
        <f>N31/N37</f>
        <v>0.1478940869803814</v>
      </c>
    </row>
    <row r="32" spans="1:15" ht="19.5" customHeight="1">
      <c r="A32"/>
      <c r="B32" s="382" t="s">
        <v>570</v>
      </c>
      <c r="C32" s="383"/>
      <c r="D32" s="48">
        <v>3215</v>
      </c>
      <c r="E32" s="50">
        <f>D32/D37</f>
        <v>0.17616438356164382</v>
      </c>
      <c r="F32" s="48">
        <v>0</v>
      </c>
      <c r="G32" s="53">
        <f>F32/F37</f>
        <v>0</v>
      </c>
      <c r="H32" s="48">
        <v>2198</v>
      </c>
      <c r="I32" s="50">
        <f>H32/H37</f>
        <v>0.17179928091292793</v>
      </c>
      <c r="J32" s="48">
        <v>4</v>
      </c>
      <c r="K32" s="50">
        <f>J32/J37</f>
        <v>0.017391304347826087</v>
      </c>
      <c r="L32" s="48">
        <v>284</v>
      </c>
      <c r="M32" s="50">
        <f>L32/L37</f>
        <v>0.18895542248835662</v>
      </c>
      <c r="N32" s="48">
        <v>1098</v>
      </c>
      <c r="O32" s="92">
        <f>N32/N37</f>
        <v>0.15063794759226232</v>
      </c>
    </row>
    <row r="33" spans="1:15" ht="19.5" customHeight="1">
      <c r="A33"/>
      <c r="B33" s="382" t="s">
        <v>571</v>
      </c>
      <c r="C33" s="383"/>
      <c r="D33" s="48">
        <v>2984</v>
      </c>
      <c r="E33" s="50">
        <f>D33/D37</f>
        <v>0.16350684931506848</v>
      </c>
      <c r="F33" s="48">
        <v>0</v>
      </c>
      <c r="G33" s="53">
        <f>F33/F37</f>
        <v>0</v>
      </c>
      <c r="H33" s="48">
        <v>2148</v>
      </c>
      <c r="I33" s="50">
        <f>H33/H37</f>
        <v>0.16789119899953103</v>
      </c>
      <c r="J33" s="48">
        <v>9</v>
      </c>
      <c r="K33" s="50">
        <f>J33/J37</f>
        <v>0.0391304347826087</v>
      </c>
      <c r="L33" s="48">
        <v>287</v>
      </c>
      <c r="M33" s="50">
        <f>L33/L37</f>
        <v>0.19095143047238855</v>
      </c>
      <c r="N33" s="48">
        <v>1115</v>
      </c>
      <c r="O33" s="92">
        <f>N33/N37</f>
        <v>0.1529702291123611</v>
      </c>
    </row>
    <row r="34" spans="1:15" ht="19.5" customHeight="1">
      <c r="A34"/>
      <c r="B34" s="382" t="s">
        <v>572</v>
      </c>
      <c r="C34" s="383"/>
      <c r="D34" s="48">
        <v>3438</v>
      </c>
      <c r="E34" s="50">
        <f>D34/D37</f>
        <v>0.18838356164383563</v>
      </c>
      <c r="F34" s="48">
        <v>0</v>
      </c>
      <c r="G34" s="53">
        <f>F34/F37</f>
        <v>0</v>
      </c>
      <c r="H34" s="48">
        <v>2149</v>
      </c>
      <c r="I34" s="50">
        <f>H34/H37</f>
        <v>0.16796936063779896</v>
      </c>
      <c r="J34" s="48">
        <v>30</v>
      </c>
      <c r="K34" s="50">
        <f>J34/J37</f>
        <v>0.13043478260869565</v>
      </c>
      <c r="L34" s="48">
        <v>189</v>
      </c>
      <c r="M34" s="50">
        <f>L34/L37</f>
        <v>0.12574850299401197</v>
      </c>
      <c r="N34" s="48">
        <v>1274</v>
      </c>
      <c r="O34" s="92">
        <f>N34/N37</f>
        <v>0.1747839209768144</v>
      </c>
    </row>
    <row r="35" spans="1:15" ht="19.5" customHeight="1">
      <c r="A35"/>
      <c r="B35" s="382" t="s">
        <v>573</v>
      </c>
      <c r="C35" s="383"/>
      <c r="D35" s="48">
        <v>3831</v>
      </c>
      <c r="E35" s="50">
        <f>D35/D37</f>
        <v>0.20991780821917808</v>
      </c>
      <c r="F35" s="48">
        <v>0</v>
      </c>
      <c r="G35" s="53">
        <f>F35/F37</f>
        <v>0</v>
      </c>
      <c r="H35" s="48">
        <v>2225</v>
      </c>
      <c r="I35" s="50">
        <f>H35/H37</f>
        <v>0.17390964514616225</v>
      </c>
      <c r="J35" s="48">
        <v>81</v>
      </c>
      <c r="K35" s="50">
        <f>J35/J37</f>
        <v>0.3521739130434783</v>
      </c>
      <c r="L35" s="48">
        <v>253</v>
      </c>
      <c r="M35" s="50">
        <f>L35/L37</f>
        <v>0.16833000665335995</v>
      </c>
      <c r="N35" s="48">
        <v>1439</v>
      </c>
      <c r="O35" s="92">
        <f>N35/N37</f>
        <v>0.19742077102483194</v>
      </c>
    </row>
    <row r="36" spans="1:15" ht="19.5" customHeight="1">
      <c r="A36"/>
      <c r="B36" s="382" t="s">
        <v>574</v>
      </c>
      <c r="C36" s="383"/>
      <c r="D36" s="48">
        <v>1254</v>
      </c>
      <c r="E36" s="50">
        <f>D36/D37</f>
        <v>0.06871232876712328</v>
      </c>
      <c r="F36" s="48">
        <v>0</v>
      </c>
      <c r="G36" s="53">
        <f>F36/F37</f>
        <v>0</v>
      </c>
      <c r="H36" s="48">
        <v>1480</v>
      </c>
      <c r="I36" s="50">
        <f>H36/H37</f>
        <v>0.11567922463654838</v>
      </c>
      <c r="J36" s="48">
        <v>101</v>
      </c>
      <c r="K36" s="50">
        <f>J36/J37</f>
        <v>0.4391304347826087</v>
      </c>
      <c r="L36" s="48">
        <v>169</v>
      </c>
      <c r="M36" s="50">
        <f>L36/L37</f>
        <v>0.11244178310046574</v>
      </c>
      <c r="N36" s="48">
        <v>1285</v>
      </c>
      <c r="O36" s="92">
        <f>N36/N37</f>
        <v>0.17629304431334888</v>
      </c>
    </row>
    <row r="37" spans="1:15" ht="24.75" customHeight="1" thickBot="1">
      <c r="A37"/>
      <c r="B37" s="380" t="s">
        <v>550</v>
      </c>
      <c r="C37" s="381"/>
      <c r="D37" s="111">
        <f aca="true" t="shared" si="0" ref="D37:O37">SUM(D24:D36)</f>
        <v>18250</v>
      </c>
      <c r="E37" s="130">
        <f t="shared" si="0"/>
        <v>1</v>
      </c>
      <c r="F37" s="111">
        <f t="shared" si="0"/>
        <v>6</v>
      </c>
      <c r="G37" s="130">
        <f t="shared" si="0"/>
        <v>0.9999999999999999</v>
      </c>
      <c r="H37" s="111">
        <f t="shared" si="0"/>
        <v>12794</v>
      </c>
      <c r="I37" s="130">
        <f t="shared" si="0"/>
        <v>0.9999999999999999</v>
      </c>
      <c r="J37" s="111">
        <f t="shared" si="0"/>
        <v>230</v>
      </c>
      <c r="K37" s="130">
        <f t="shared" si="0"/>
        <v>1</v>
      </c>
      <c r="L37" s="111">
        <f t="shared" si="0"/>
        <v>1503</v>
      </c>
      <c r="M37" s="130">
        <f t="shared" si="0"/>
        <v>0.9999999999999999</v>
      </c>
      <c r="N37" s="111">
        <f t="shared" si="0"/>
        <v>7289</v>
      </c>
      <c r="O37" s="131">
        <f t="shared" si="0"/>
        <v>1</v>
      </c>
    </row>
  </sheetData>
  <sheetProtection/>
  <mergeCells count="33">
    <mergeCell ref="B31:C31"/>
    <mergeCell ref="B24:C24"/>
    <mergeCell ref="B25:C25"/>
    <mergeCell ref="B26:C26"/>
    <mergeCell ref="B27:C27"/>
    <mergeCell ref="B29:C29"/>
    <mergeCell ref="B28:C28"/>
    <mergeCell ref="G7:I8"/>
    <mergeCell ref="D6:F6"/>
    <mergeCell ref="D7:F8"/>
    <mergeCell ref="B37:C37"/>
    <mergeCell ref="B32:C32"/>
    <mergeCell ref="B33:C33"/>
    <mergeCell ref="B34:C34"/>
    <mergeCell ref="B35:C35"/>
    <mergeCell ref="B36:C36"/>
    <mergeCell ref="B30:C30"/>
    <mergeCell ref="B9:C9"/>
    <mergeCell ref="D9:F9"/>
    <mergeCell ref="D22:E22"/>
    <mergeCell ref="D17:L18"/>
    <mergeCell ref="D5:I5"/>
    <mergeCell ref="G9:I9"/>
    <mergeCell ref="B5:C6"/>
    <mergeCell ref="B7:C7"/>
    <mergeCell ref="B8:C8"/>
    <mergeCell ref="G6:I6"/>
    <mergeCell ref="N22:O22"/>
    <mergeCell ref="F22:G22"/>
    <mergeCell ref="H22:I22"/>
    <mergeCell ref="J22:K22"/>
    <mergeCell ref="L22:M22"/>
    <mergeCell ref="B22:C23"/>
  </mergeCells>
  <hyperlinks>
    <hyperlink ref="A1" location="Index!A1" display="Index"/>
  </hyperlinks>
  <printOptions/>
  <pageMargins left="0.787401575" right="0.787401575" top="0.984251969" bottom="0.984251969" header="0.5" footer="0.5"/>
  <pageSetup fitToHeight="1" fitToWidth="1"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S60"/>
  <sheetViews>
    <sheetView zoomScale="85" zoomScaleNormal="85"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2.7109375" style="73" bestFit="1" customWidth="1"/>
    <col min="2" max="2" width="38.421875" style="0" customWidth="1"/>
    <col min="3" max="9" width="10.7109375" style="0" customWidth="1"/>
    <col min="10" max="11" width="10.7109375" style="20" customWidth="1"/>
    <col min="12" max="14" width="10.7109375" style="0" customWidth="1"/>
    <col min="15" max="15" width="11.421875" style="0" customWidth="1"/>
    <col min="16" max="19" width="10.7109375" style="0" customWidth="1"/>
    <col min="20" max="16384" width="11.421875" style="0" customWidth="1"/>
  </cols>
  <sheetData>
    <row r="1" ht="12.75">
      <c r="A1" s="72" t="s">
        <v>376</v>
      </c>
    </row>
    <row r="2" spans="2:8" ht="12.75">
      <c r="B2" s="1"/>
      <c r="C2" s="1"/>
      <c r="D2" s="7"/>
      <c r="E2" s="7"/>
      <c r="F2" s="7"/>
      <c r="G2" s="7"/>
      <c r="H2" s="7"/>
    </row>
    <row r="3" spans="1:11" s="38" customFormat="1" ht="15.75">
      <c r="A3" s="74" t="s">
        <v>55</v>
      </c>
      <c r="B3" s="77" t="s">
        <v>575</v>
      </c>
      <c r="C3" s="77"/>
      <c r="I3" s="39"/>
      <c r="J3" s="78"/>
      <c r="K3" s="76"/>
    </row>
    <row r="4" spans="4:11" ht="13.5" thickBot="1">
      <c r="D4" s="21"/>
      <c r="E4" s="21"/>
      <c r="F4" s="21"/>
      <c r="G4" s="21"/>
      <c r="H4" s="21"/>
      <c r="K4"/>
    </row>
    <row r="5" spans="1:11" ht="24.75" customHeight="1">
      <c r="A5" s="20"/>
      <c r="B5" s="388" t="s">
        <v>576</v>
      </c>
      <c r="C5" s="350"/>
      <c r="D5" s="328" t="s">
        <v>594</v>
      </c>
      <c r="E5" s="329"/>
      <c r="F5" s="329"/>
      <c r="G5" s="329"/>
      <c r="H5" s="329"/>
      <c r="I5" s="330"/>
      <c r="K5"/>
    </row>
    <row r="6" spans="1:11" ht="24.75" customHeight="1">
      <c r="A6" s="20"/>
      <c r="B6" s="389"/>
      <c r="C6" s="352"/>
      <c r="D6" s="335" t="s">
        <v>577</v>
      </c>
      <c r="E6" s="336"/>
      <c r="F6" s="322"/>
      <c r="G6" s="335" t="s">
        <v>69</v>
      </c>
      <c r="H6" s="336"/>
      <c r="I6" s="323"/>
      <c r="J6" s="132"/>
      <c r="K6" s="133"/>
    </row>
    <row r="7" spans="1:10" s="17" customFormat="1" ht="79.5" customHeight="1">
      <c r="A7" s="75"/>
      <c r="B7" s="393" t="s">
        <v>684</v>
      </c>
      <c r="C7" s="394"/>
      <c r="D7" s="384" t="s">
        <v>243</v>
      </c>
      <c r="E7" s="384"/>
      <c r="F7" s="385"/>
      <c r="G7" s="321" t="s">
        <v>659</v>
      </c>
      <c r="H7" s="321"/>
      <c r="I7" s="323"/>
      <c r="J7" s="75"/>
    </row>
    <row r="8" spans="1:10" s="17" customFormat="1" ht="24.75" customHeight="1" thickBot="1">
      <c r="A8" s="75"/>
      <c r="B8" s="308" t="s">
        <v>550</v>
      </c>
      <c r="C8" s="390"/>
      <c r="D8" s="317" t="s">
        <v>514</v>
      </c>
      <c r="E8" s="318"/>
      <c r="F8" s="319"/>
      <c r="G8" s="317">
        <v>100</v>
      </c>
      <c r="H8" s="318"/>
      <c r="I8" s="325"/>
      <c r="J8" s="75"/>
    </row>
    <row r="9" spans="1:11" s="17" customFormat="1" ht="12.75">
      <c r="A9" s="73"/>
      <c r="K9" s="75"/>
    </row>
    <row r="10" spans="2:5" s="26" customFormat="1" ht="15" customHeight="1">
      <c r="B10" s="35" t="s">
        <v>780</v>
      </c>
      <c r="C10" s="44"/>
      <c r="D10" s="44" t="s">
        <v>613</v>
      </c>
      <c r="E10" s="44"/>
    </row>
    <row r="11" spans="2:5" s="26" customFormat="1" ht="15" customHeight="1">
      <c r="B11" s="44"/>
      <c r="C11" s="44"/>
      <c r="D11" s="44"/>
      <c r="E11" s="44"/>
    </row>
    <row r="12" spans="2:5" s="26" customFormat="1" ht="15" customHeight="1">
      <c r="B12" s="163" t="s">
        <v>70</v>
      </c>
      <c r="D12" s="165" t="s">
        <v>581</v>
      </c>
      <c r="E12" s="165"/>
    </row>
    <row r="13" spans="2:5" s="26" customFormat="1" ht="15" customHeight="1">
      <c r="B13" s="169" t="s">
        <v>68</v>
      </c>
      <c r="D13" s="168" t="s">
        <v>686</v>
      </c>
      <c r="E13" s="168"/>
    </row>
    <row r="14" spans="2:5" s="26" customFormat="1" ht="15" customHeight="1">
      <c r="B14" s="169" t="s">
        <v>182</v>
      </c>
      <c r="E14" s="167"/>
    </row>
    <row r="15" spans="2:5" s="26" customFormat="1" ht="15" customHeight="1">
      <c r="B15" s="169" t="s">
        <v>184</v>
      </c>
      <c r="D15" s="165" t="s">
        <v>819</v>
      </c>
      <c r="E15" s="167"/>
    </row>
    <row r="16" spans="2:5" s="26" customFormat="1" ht="15" customHeight="1">
      <c r="B16" s="169" t="s">
        <v>185</v>
      </c>
      <c r="D16" s="170" t="s">
        <v>687</v>
      </c>
      <c r="E16" s="167"/>
    </row>
    <row r="17" s="26" customFormat="1" ht="15" customHeight="1">
      <c r="E17" s="166"/>
    </row>
    <row r="18" spans="4:5" s="26" customFormat="1" ht="15" customHeight="1">
      <c r="D18" s="166" t="s">
        <v>584</v>
      </c>
      <c r="E18" s="170"/>
    </row>
    <row r="19" spans="1:11" s="26" customFormat="1" ht="15" customHeight="1">
      <c r="A19" s="145"/>
      <c r="D19" s="170" t="s">
        <v>164</v>
      </c>
      <c r="K19" s="145"/>
    </row>
    <row r="20" spans="1:10" ht="15" customHeight="1">
      <c r="A20" s="20"/>
      <c r="J20"/>
    </row>
    <row r="21" spans="1:10" ht="15" customHeight="1">
      <c r="A21" s="20"/>
      <c r="B21" s="44" t="s">
        <v>595</v>
      </c>
      <c r="J21"/>
    </row>
    <row r="22" spans="1:10" ht="15" customHeight="1">
      <c r="A22" s="20"/>
      <c r="B22" s="26"/>
      <c r="J22"/>
    </row>
    <row r="23" spans="1:10" ht="15" customHeight="1">
      <c r="A23" s="20"/>
      <c r="B23" s="170" t="s">
        <v>685</v>
      </c>
      <c r="J23"/>
    </row>
    <row r="24" spans="1:10" ht="15" customHeight="1">
      <c r="A24" s="20"/>
      <c r="J24"/>
    </row>
    <row r="25" spans="1:3" ht="15.75">
      <c r="A25" s="74" t="s">
        <v>57</v>
      </c>
      <c r="B25" s="77" t="s">
        <v>579</v>
      </c>
      <c r="C25" s="77"/>
    </row>
    <row r="26" spans="2:3" ht="12.75">
      <c r="B26" s="159" t="s">
        <v>215</v>
      </c>
      <c r="C26" s="51"/>
    </row>
    <row r="27" ht="13.5" thickBot="1"/>
    <row r="28" spans="2:9" ht="24.75" customHeight="1">
      <c r="B28" s="388" t="s">
        <v>580</v>
      </c>
      <c r="C28" s="350"/>
      <c r="D28" s="328" t="s">
        <v>594</v>
      </c>
      <c r="E28" s="329"/>
      <c r="F28" s="329"/>
      <c r="G28" s="329"/>
      <c r="H28" s="329"/>
      <c r="I28" s="330"/>
    </row>
    <row r="29" spans="2:9" ht="24.75" customHeight="1">
      <c r="B29" s="389"/>
      <c r="C29" s="352"/>
      <c r="D29" s="335" t="s">
        <v>577</v>
      </c>
      <c r="E29" s="336"/>
      <c r="F29" s="322"/>
      <c r="G29" s="335" t="s">
        <v>69</v>
      </c>
      <c r="H29" s="336"/>
      <c r="I29" s="323"/>
    </row>
    <row r="30" spans="2:9" ht="79.5" customHeight="1">
      <c r="B30" s="393" t="s">
        <v>689</v>
      </c>
      <c r="C30" s="394"/>
      <c r="D30" s="384" t="s">
        <v>243</v>
      </c>
      <c r="E30" s="384"/>
      <c r="F30" s="385"/>
      <c r="G30" s="321" t="s">
        <v>659</v>
      </c>
      <c r="H30" s="321"/>
      <c r="I30" s="323"/>
    </row>
    <row r="31" spans="2:9" ht="24.75" customHeight="1" thickBot="1">
      <c r="B31" s="308" t="s">
        <v>550</v>
      </c>
      <c r="C31" s="390"/>
      <c r="D31" s="317" t="s">
        <v>514</v>
      </c>
      <c r="E31" s="318"/>
      <c r="F31" s="319"/>
      <c r="G31" s="317">
        <v>100</v>
      </c>
      <c r="H31" s="318"/>
      <c r="I31" s="325"/>
    </row>
    <row r="33" spans="2:8" s="26" customFormat="1" ht="15.75">
      <c r="B33" s="44" t="s">
        <v>780</v>
      </c>
      <c r="C33" s="82"/>
      <c r="D33" s="44" t="s">
        <v>613</v>
      </c>
      <c r="E33" s="44"/>
      <c r="F33" s="82"/>
      <c r="G33" s="82"/>
      <c r="H33" s="82"/>
    </row>
    <row r="34" spans="2:8" s="26" customFormat="1" ht="12.75">
      <c r="B34" s="82"/>
      <c r="C34" s="82"/>
      <c r="F34" s="82"/>
      <c r="G34" s="82"/>
      <c r="H34" s="82"/>
    </row>
    <row r="35" spans="2:8" s="26" customFormat="1" ht="14.25">
      <c r="B35" s="164" t="s">
        <v>70</v>
      </c>
      <c r="C35" s="82"/>
      <c r="D35" s="165" t="s">
        <v>582</v>
      </c>
      <c r="E35" s="165"/>
      <c r="F35" s="82"/>
      <c r="G35" s="82"/>
      <c r="H35" s="82"/>
    </row>
    <row r="36" spans="2:8" s="26" customFormat="1" ht="14.25">
      <c r="B36" s="169" t="s">
        <v>68</v>
      </c>
      <c r="D36" s="170" t="s">
        <v>690</v>
      </c>
      <c r="E36" s="170"/>
      <c r="F36" s="82"/>
      <c r="G36" s="82"/>
      <c r="H36" s="82"/>
    </row>
    <row r="37" spans="2:5" s="26" customFormat="1" ht="14.25">
      <c r="B37" s="169" t="s">
        <v>186</v>
      </c>
      <c r="E37" s="170"/>
    </row>
    <row r="38" spans="2:5" s="26" customFormat="1" ht="14.25">
      <c r="B38" s="169" t="s">
        <v>187</v>
      </c>
      <c r="D38" s="165" t="s">
        <v>586</v>
      </c>
      <c r="E38" s="165"/>
    </row>
    <row r="39" spans="2:5" s="26" customFormat="1" ht="14.25">
      <c r="B39" s="169" t="s">
        <v>188</v>
      </c>
      <c r="D39" s="170" t="s">
        <v>691</v>
      </c>
      <c r="E39" s="165"/>
    </row>
    <row r="40" spans="2:5" s="26" customFormat="1" ht="14.25">
      <c r="B40" s="169"/>
      <c r="E40" s="165"/>
    </row>
    <row r="41" spans="2:5" s="26" customFormat="1" ht="14.25">
      <c r="B41" s="82"/>
      <c r="D41" s="165" t="s">
        <v>585</v>
      </c>
      <c r="E41" s="170"/>
    </row>
    <row r="42" spans="2:5" s="26" customFormat="1" ht="14.25">
      <c r="B42" s="82"/>
      <c r="D42" s="170" t="s">
        <v>692</v>
      </c>
      <c r="E42" s="170"/>
    </row>
    <row r="43" spans="2:5" s="26" customFormat="1" ht="14.25">
      <c r="B43" s="82"/>
      <c r="D43" s="170"/>
      <c r="E43" s="170"/>
    </row>
    <row r="44" s="26" customFormat="1" ht="15.75">
      <c r="B44" s="44" t="s">
        <v>362</v>
      </c>
    </row>
    <row r="45" s="26" customFormat="1" ht="14.25">
      <c r="B45" s="168" t="s">
        <v>693</v>
      </c>
    </row>
    <row r="46" spans="1:11" s="26" customFormat="1" ht="12.75">
      <c r="A46" s="145"/>
      <c r="K46" s="145"/>
    </row>
    <row r="47" spans="1:19" s="26" customFormat="1" ht="15.75">
      <c r="A47" s="145"/>
      <c r="B47" s="44" t="s">
        <v>596</v>
      </c>
      <c r="C47" s="44"/>
      <c r="D47" s="44"/>
      <c r="E47" s="44"/>
      <c r="F47" s="44"/>
      <c r="G47" s="44"/>
      <c r="H47" s="44"/>
      <c r="I47" s="44"/>
      <c r="O47" s="145"/>
      <c r="P47" s="145"/>
      <c r="Q47" s="145"/>
      <c r="R47" s="145"/>
      <c r="S47" s="145"/>
    </row>
    <row r="48" spans="10:11" ht="13.5" thickBot="1">
      <c r="J48"/>
      <c r="K48"/>
    </row>
    <row r="49" spans="1:12" ht="39.75" customHeight="1">
      <c r="A49"/>
      <c r="B49" s="391" t="s">
        <v>580</v>
      </c>
      <c r="C49" s="386" t="s">
        <v>552</v>
      </c>
      <c r="D49" s="387"/>
      <c r="E49" s="341" t="s">
        <v>583</v>
      </c>
      <c r="F49" s="341"/>
      <c r="G49" s="341" t="s">
        <v>553</v>
      </c>
      <c r="H49" s="341"/>
      <c r="I49" s="341" t="s">
        <v>557</v>
      </c>
      <c r="J49" s="341"/>
      <c r="K49" s="341" t="s">
        <v>554</v>
      </c>
      <c r="L49" s="342"/>
    </row>
    <row r="50" spans="1:12" ht="24.75" customHeight="1">
      <c r="A50"/>
      <c r="B50" s="392"/>
      <c r="C50" s="43" t="s">
        <v>559</v>
      </c>
      <c r="D50" s="43" t="s">
        <v>69</v>
      </c>
      <c r="E50" s="43" t="s">
        <v>559</v>
      </c>
      <c r="F50" s="43" t="s">
        <v>69</v>
      </c>
      <c r="G50" s="43" t="s">
        <v>559</v>
      </c>
      <c r="H50" s="43" t="s">
        <v>69</v>
      </c>
      <c r="I50" s="43" t="s">
        <v>559</v>
      </c>
      <c r="J50" s="43" t="s">
        <v>69</v>
      </c>
      <c r="K50" s="43" t="s">
        <v>559</v>
      </c>
      <c r="L50" s="112" t="s">
        <v>69</v>
      </c>
    </row>
    <row r="51" spans="1:12" ht="15" customHeight="1">
      <c r="A51"/>
      <c r="B51" s="228" t="s">
        <v>587</v>
      </c>
      <c r="C51" s="41">
        <v>2915</v>
      </c>
      <c r="D51" s="42">
        <f>C51/C58</f>
        <v>0.15972602739726027</v>
      </c>
      <c r="E51" s="41">
        <v>1</v>
      </c>
      <c r="F51" s="42">
        <f>E51/E58</f>
        <v>0.25</v>
      </c>
      <c r="G51" s="41">
        <v>1512</v>
      </c>
      <c r="H51" s="42">
        <f>G51/G58</f>
        <v>0.1181803970611224</v>
      </c>
      <c r="I51" s="41">
        <v>143</v>
      </c>
      <c r="J51" s="42">
        <f>I51/I58</f>
        <v>0.09514304723885562</v>
      </c>
      <c r="K51" s="41">
        <v>774</v>
      </c>
      <c r="L51" s="109">
        <f>K51/K58</f>
        <v>0.10618740567979147</v>
      </c>
    </row>
    <row r="52" spans="1:12" ht="15" customHeight="1">
      <c r="A52"/>
      <c r="B52" s="228" t="s">
        <v>588</v>
      </c>
      <c r="C52" s="41">
        <v>3886</v>
      </c>
      <c r="D52" s="42">
        <f>C52/C58</f>
        <v>0.21293150684931506</v>
      </c>
      <c r="E52" s="41">
        <v>0</v>
      </c>
      <c r="F52" s="81">
        <f>E52/E58</f>
        <v>0</v>
      </c>
      <c r="G52" s="41">
        <v>2175</v>
      </c>
      <c r="H52" s="42">
        <f>G52/G58</f>
        <v>0.17000156323276536</v>
      </c>
      <c r="I52" s="41">
        <v>292</v>
      </c>
      <c r="J52" s="42">
        <f>I52/I58</f>
        <v>0.19427811044577512</v>
      </c>
      <c r="K52" s="41">
        <v>837</v>
      </c>
      <c r="L52" s="109">
        <f>K52/K58</f>
        <v>0.11483056660721636</v>
      </c>
    </row>
    <row r="53" spans="1:12" ht="15" customHeight="1">
      <c r="A53"/>
      <c r="B53" s="228" t="s">
        <v>589</v>
      </c>
      <c r="C53" s="41">
        <v>3884</v>
      </c>
      <c r="D53" s="42">
        <f>C53/C58</f>
        <v>0.21282191780821919</v>
      </c>
      <c r="E53" s="41">
        <v>1</v>
      </c>
      <c r="F53" s="81">
        <f>E53/E58</f>
        <v>0.25</v>
      </c>
      <c r="G53" s="41">
        <v>2136</v>
      </c>
      <c r="H53" s="42">
        <f>G53/G58</f>
        <v>0.16695325934031577</v>
      </c>
      <c r="I53" s="41">
        <v>105</v>
      </c>
      <c r="J53" s="42">
        <f>I53/I58</f>
        <v>0.06986027944111776</v>
      </c>
      <c r="K53" s="41">
        <v>914</v>
      </c>
      <c r="L53" s="109">
        <f>K53/K58</f>
        <v>0.12539442996295788</v>
      </c>
    </row>
    <row r="54" spans="1:12" ht="15" customHeight="1">
      <c r="A54"/>
      <c r="B54" s="228" t="s">
        <v>590</v>
      </c>
      <c r="C54" s="41">
        <v>4035</v>
      </c>
      <c r="D54" s="42">
        <f>C54/C58</f>
        <v>0.2210958904109589</v>
      </c>
      <c r="E54" s="41">
        <v>1</v>
      </c>
      <c r="F54" s="42">
        <f>E54/E58</f>
        <v>0.25</v>
      </c>
      <c r="G54" s="41">
        <v>2457</v>
      </c>
      <c r="H54" s="42">
        <f>G54/G58</f>
        <v>0.1920431452243239</v>
      </c>
      <c r="I54" s="41">
        <v>286</v>
      </c>
      <c r="J54" s="42">
        <f>I54/I58</f>
        <v>0.19028609447771125</v>
      </c>
      <c r="K54" s="41">
        <v>1057</v>
      </c>
      <c r="L54" s="109">
        <f>K54/K58</f>
        <v>0.14501303333790644</v>
      </c>
    </row>
    <row r="55" spans="1:12" ht="15" customHeight="1">
      <c r="A55"/>
      <c r="B55" s="228" t="s">
        <v>591</v>
      </c>
      <c r="C55" s="41">
        <v>2974</v>
      </c>
      <c r="D55" s="42">
        <f>C55/C58</f>
        <v>0.16295890410958905</v>
      </c>
      <c r="E55" s="41">
        <v>1</v>
      </c>
      <c r="F55" s="42">
        <f>E55/E58</f>
        <v>0.25</v>
      </c>
      <c r="G55" s="41">
        <v>2658</v>
      </c>
      <c r="H55" s="42">
        <f>G55/G58</f>
        <v>0.20775363451617945</v>
      </c>
      <c r="I55" s="41">
        <v>504</v>
      </c>
      <c r="J55" s="42">
        <f>I55/I58</f>
        <v>0.33532934131736525</v>
      </c>
      <c r="K55" s="41">
        <v>1198</v>
      </c>
      <c r="L55" s="109">
        <f>K55/K58</f>
        <v>0.1643572506516669</v>
      </c>
    </row>
    <row r="56" spans="1:12" ht="15" customHeight="1">
      <c r="A56"/>
      <c r="B56" s="228" t="s">
        <v>592</v>
      </c>
      <c r="C56" s="41">
        <v>265</v>
      </c>
      <c r="D56" s="42">
        <f>C56/C58</f>
        <v>0.01452054794520548</v>
      </c>
      <c r="E56" s="41">
        <v>0</v>
      </c>
      <c r="F56" s="81">
        <f>E56/E58</f>
        <v>0</v>
      </c>
      <c r="G56" s="41">
        <v>1098</v>
      </c>
      <c r="H56" s="42">
        <f>G56/G58</f>
        <v>0.08582147881819603</v>
      </c>
      <c r="I56" s="41">
        <v>104</v>
      </c>
      <c r="J56" s="42">
        <f>I56/I58</f>
        <v>0.06919494344644045</v>
      </c>
      <c r="K56" s="41">
        <v>1257</v>
      </c>
      <c r="L56" s="109">
        <f>K56/K58</f>
        <v>0.1724516394567156</v>
      </c>
    </row>
    <row r="57" spans="1:12" ht="15" customHeight="1">
      <c r="A57"/>
      <c r="B57" s="228" t="s">
        <v>593</v>
      </c>
      <c r="C57" s="41">
        <v>291</v>
      </c>
      <c r="D57" s="42">
        <f>C57/C58</f>
        <v>0.015945205479452055</v>
      </c>
      <c r="E57" s="41">
        <v>0</v>
      </c>
      <c r="F57" s="81">
        <f>E57/E58</f>
        <v>0</v>
      </c>
      <c r="G57" s="41">
        <v>758</v>
      </c>
      <c r="H57" s="42">
        <f>G57/G58</f>
        <v>0.05924652180709708</v>
      </c>
      <c r="I57" s="41">
        <v>69</v>
      </c>
      <c r="J57" s="42">
        <f>I57/I58</f>
        <v>0.04590818363273453</v>
      </c>
      <c r="K57" s="41">
        <v>1252</v>
      </c>
      <c r="L57" s="109">
        <f>K57/K58</f>
        <v>0.17176567430374537</v>
      </c>
    </row>
    <row r="58" spans="2:12" s="26" customFormat="1" ht="24.75" customHeight="1" thickBot="1">
      <c r="B58" s="158" t="s">
        <v>550</v>
      </c>
      <c r="C58" s="111">
        <f aca="true" t="shared" si="0" ref="C58:L58">SUM(C51:C57)</f>
        <v>18250</v>
      </c>
      <c r="D58" s="130">
        <f t="shared" si="0"/>
        <v>1</v>
      </c>
      <c r="E58" s="111">
        <f t="shared" si="0"/>
        <v>4</v>
      </c>
      <c r="F58" s="130">
        <f t="shared" si="0"/>
        <v>1</v>
      </c>
      <c r="G58" s="111">
        <f t="shared" si="0"/>
        <v>12794</v>
      </c>
      <c r="H58" s="130">
        <f t="shared" si="0"/>
        <v>1</v>
      </c>
      <c r="I58" s="111">
        <f t="shared" si="0"/>
        <v>1503</v>
      </c>
      <c r="J58" s="130">
        <f t="shared" si="0"/>
        <v>0.9999999999999999</v>
      </c>
      <c r="K58" s="111">
        <f t="shared" si="0"/>
        <v>7289</v>
      </c>
      <c r="L58" s="131">
        <f t="shared" si="0"/>
        <v>1</v>
      </c>
    </row>
    <row r="60" spans="9:11" ht="12.75">
      <c r="I60" s="20"/>
      <c r="J60"/>
      <c r="K60"/>
    </row>
  </sheetData>
  <sheetProtection/>
  <mergeCells count="26">
    <mergeCell ref="B31:C31"/>
    <mergeCell ref="B49:B50"/>
    <mergeCell ref="B7:C7"/>
    <mergeCell ref="B8:C8"/>
    <mergeCell ref="B28:C29"/>
    <mergeCell ref="B30:C30"/>
    <mergeCell ref="I49:J49"/>
    <mergeCell ref="K49:L49"/>
    <mergeCell ref="D6:F6"/>
    <mergeCell ref="D7:F7"/>
    <mergeCell ref="D8:F8"/>
    <mergeCell ref="G6:I6"/>
    <mergeCell ref="G7:I7"/>
    <mergeCell ref="G8:I8"/>
    <mergeCell ref="D29:F29"/>
    <mergeCell ref="E49:F49"/>
    <mergeCell ref="G49:H49"/>
    <mergeCell ref="D5:I5"/>
    <mergeCell ref="D28:I28"/>
    <mergeCell ref="D30:F30"/>
    <mergeCell ref="D31:F31"/>
    <mergeCell ref="G29:I29"/>
    <mergeCell ref="G30:I30"/>
    <mergeCell ref="G31:I31"/>
    <mergeCell ref="C49:D49"/>
    <mergeCell ref="B5:C6"/>
  </mergeCells>
  <hyperlinks>
    <hyperlink ref="A1" location="Index!A1" display="Index"/>
  </hyperlinks>
  <printOptions/>
  <pageMargins left="0.787401575" right="0.787401575" top="0.984251969" bottom="0.984251969" header="0.5" footer="0.5"/>
  <pageSetup fitToHeight="1" fitToWidth="1" horizontalDpi="600" verticalDpi="600" orientation="portrait"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A1:L33"/>
  <sheetViews>
    <sheetView zoomScale="85" zoomScaleNormal="85" zoomScalePageLayoutView="0" workbookViewId="0" topLeftCell="A1">
      <pane ySplit="1" topLeftCell="A11" activePane="bottomLeft" state="frozen"/>
      <selection pane="topLeft" activeCell="A1" sqref="A1"/>
      <selection pane="bottomLeft" activeCell="G12" sqref="G12"/>
    </sheetView>
  </sheetViews>
  <sheetFormatPr defaultColWidth="9.140625" defaultRowHeight="12.75"/>
  <cols>
    <col min="1" max="1" width="12.7109375" style="73" bestFit="1" customWidth="1"/>
    <col min="2" max="2" width="44.00390625" style="0" customWidth="1"/>
    <col min="3" max="9" width="10.7109375" style="0" customWidth="1"/>
    <col min="10" max="11" width="10.7109375" style="20" customWidth="1"/>
    <col min="12" max="25" width="10.7109375" style="0" customWidth="1"/>
    <col min="26" max="16384" width="11.421875" style="0" customWidth="1"/>
  </cols>
  <sheetData>
    <row r="1" ht="12.75">
      <c r="A1" s="72" t="s">
        <v>376</v>
      </c>
    </row>
    <row r="2" spans="2:8" ht="12.75">
      <c r="B2" s="1"/>
      <c r="C2" s="1"/>
      <c r="D2" s="7"/>
      <c r="E2" s="7"/>
      <c r="F2" s="7"/>
      <c r="G2" s="7"/>
      <c r="H2" s="7"/>
    </row>
    <row r="3" spans="1:10" s="38" customFormat="1" ht="15.75">
      <c r="A3" s="74" t="s">
        <v>56</v>
      </c>
      <c r="B3" s="78" t="s">
        <v>616</v>
      </c>
      <c r="C3" s="78"/>
      <c r="D3" s="37"/>
      <c r="E3" s="37"/>
      <c r="F3" s="37"/>
      <c r="G3" s="37"/>
      <c r="H3" s="37"/>
      <c r="I3" s="39"/>
      <c r="J3" s="83"/>
    </row>
    <row r="4" spans="1:10" ht="12.75">
      <c r="A4" s="20"/>
      <c r="B4" s="159" t="s">
        <v>215</v>
      </c>
      <c r="J4"/>
    </row>
    <row r="5" spans="1:10" ht="13.5" thickBot="1">
      <c r="A5" s="20"/>
      <c r="J5"/>
    </row>
    <row r="6" spans="1:11" ht="24.75" customHeight="1">
      <c r="A6" s="20"/>
      <c r="B6" s="366" t="s">
        <v>617</v>
      </c>
      <c r="C6" s="399"/>
      <c r="D6" s="364" t="s">
        <v>594</v>
      </c>
      <c r="E6" s="364"/>
      <c r="F6" s="364"/>
      <c r="G6" s="364"/>
      <c r="H6" s="328"/>
      <c r="I6" s="365"/>
      <c r="K6"/>
    </row>
    <row r="7" spans="1:11" ht="24.75" customHeight="1">
      <c r="A7" s="20"/>
      <c r="B7" s="367"/>
      <c r="C7" s="400"/>
      <c r="D7" s="395" t="s">
        <v>577</v>
      </c>
      <c r="E7" s="395"/>
      <c r="F7" s="385"/>
      <c r="G7" s="395" t="s">
        <v>69</v>
      </c>
      <c r="H7" s="335"/>
      <c r="I7" s="396"/>
      <c r="K7"/>
    </row>
    <row r="8" spans="1:11" s="17" customFormat="1" ht="79.5" customHeight="1">
      <c r="A8" s="75"/>
      <c r="B8" s="368" t="s">
        <v>506</v>
      </c>
      <c r="C8" s="401"/>
      <c r="D8" s="384" t="s">
        <v>243</v>
      </c>
      <c r="E8" s="384"/>
      <c r="F8" s="385"/>
      <c r="G8" s="384" t="s">
        <v>660</v>
      </c>
      <c r="H8" s="320"/>
      <c r="I8" s="396"/>
      <c r="J8" s="20"/>
      <c r="K8"/>
    </row>
    <row r="9" spans="1:11" s="17" customFormat="1" ht="49.5" customHeight="1" thickBot="1">
      <c r="A9" s="75"/>
      <c r="B9" s="359" t="s">
        <v>550</v>
      </c>
      <c r="C9" s="360"/>
      <c r="D9" s="397" t="s">
        <v>514</v>
      </c>
      <c r="E9" s="397"/>
      <c r="F9" s="404"/>
      <c r="G9" s="397">
        <v>100</v>
      </c>
      <c r="H9" s="317"/>
      <c r="I9" s="398"/>
      <c r="J9" s="20"/>
      <c r="K9"/>
    </row>
    <row r="10" spans="1:11" s="17" customFormat="1" ht="12.75">
      <c r="A10" s="73"/>
      <c r="K10" s="75"/>
    </row>
    <row r="12" spans="2:5" s="26" customFormat="1" ht="15" customHeight="1">
      <c r="B12" s="35" t="s">
        <v>780</v>
      </c>
      <c r="C12" s="44"/>
      <c r="D12" s="44" t="s">
        <v>613</v>
      </c>
      <c r="E12" s="44"/>
    </row>
    <row r="13" s="26" customFormat="1" ht="15" customHeight="1"/>
    <row r="14" spans="2:5" s="163" customFormat="1" ht="15" customHeight="1">
      <c r="B14" s="163" t="s">
        <v>70</v>
      </c>
      <c r="D14" s="171" t="s">
        <v>166</v>
      </c>
      <c r="E14" s="171"/>
    </row>
    <row r="15" spans="2:3" s="163" customFormat="1" ht="15" customHeight="1">
      <c r="B15" s="169" t="s">
        <v>68</v>
      </c>
      <c r="C15" s="164"/>
    </row>
    <row r="16" spans="2:4" s="163" customFormat="1" ht="15" customHeight="1">
      <c r="B16" s="169" t="s">
        <v>186</v>
      </c>
      <c r="C16" s="164"/>
      <c r="D16" s="165" t="s">
        <v>819</v>
      </c>
    </row>
    <row r="17" spans="2:12" s="163" customFormat="1" ht="15" customHeight="1">
      <c r="B17" s="169" t="s">
        <v>187</v>
      </c>
      <c r="C17" s="164"/>
      <c r="D17" s="405" t="s">
        <v>694</v>
      </c>
      <c r="E17" s="406"/>
      <c r="F17" s="406"/>
      <c r="G17" s="406"/>
      <c r="H17" s="406"/>
      <c r="I17" s="406"/>
      <c r="J17" s="406"/>
      <c r="K17" s="406"/>
      <c r="L17" s="406"/>
    </row>
    <row r="18" spans="1:12" s="26" customFormat="1" ht="15" customHeight="1">
      <c r="A18" s="145"/>
      <c r="D18" s="406"/>
      <c r="E18" s="406"/>
      <c r="F18" s="406"/>
      <c r="G18" s="406"/>
      <c r="H18" s="406"/>
      <c r="I18" s="406"/>
      <c r="J18" s="406"/>
      <c r="K18" s="406"/>
      <c r="L18" s="406"/>
    </row>
    <row r="19" spans="1:12" s="26" customFormat="1" ht="15" customHeight="1">
      <c r="A19" s="145"/>
      <c r="D19" s="276"/>
      <c r="E19" s="276"/>
      <c r="F19" s="276"/>
      <c r="G19" s="276"/>
      <c r="H19" s="276"/>
      <c r="I19" s="276"/>
      <c r="J19" s="276"/>
      <c r="K19" s="276"/>
      <c r="L19" s="276"/>
    </row>
    <row r="20" spans="2:3" s="26" customFormat="1" ht="15" customHeight="1">
      <c r="B20" s="44" t="s">
        <v>362</v>
      </c>
      <c r="C20" s="44"/>
    </row>
    <row r="21" spans="2:3" s="26" customFormat="1" ht="15" customHeight="1">
      <c r="B21" s="169" t="s">
        <v>165</v>
      </c>
      <c r="C21" s="164"/>
    </row>
    <row r="22" spans="1:11" s="26" customFormat="1" ht="15" customHeight="1">
      <c r="A22" s="75"/>
      <c r="J22" s="145"/>
      <c r="K22" s="145"/>
    </row>
    <row r="23" spans="1:11" s="26" customFormat="1" ht="15" customHeight="1">
      <c r="A23" s="75"/>
      <c r="B23" s="44" t="s">
        <v>595</v>
      </c>
      <c r="J23" s="145"/>
      <c r="K23" s="145"/>
    </row>
    <row r="24" ht="13.5" thickBot="1"/>
    <row r="25" spans="2:12" ht="39.75" customHeight="1">
      <c r="B25" s="402" t="s">
        <v>617</v>
      </c>
      <c r="C25" s="341" t="s">
        <v>552</v>
      </c>
      <c r="D25" s="341"/>
      <c r="E25" s="341" t="s">
        <v>583</v>
      </c>
      <c r="F25" s="341"/>
      <c r="G25" s="341" t="s">
        <v>553</v>
      </c>
      <c r="H25" s="341"/>
      <c r="I25" s="341" t="s">
        <v>557</v>
      </c>
      <c r="J25" s="341"/>
      <c r="K25" s="341" t="s">
        <v>554</v>
      </c>
      <c r="L25" s="342"/>
    </row>
    <row r="26" spans="2:12" ht="24.75" customHeight="1">
      <c r="B26" s="403"/>
      <c r="C26" s="43" t="s">
        <v>559</v>
      </c>
      <c r="D26" s="43" t="s">
        <v>69</v>
      </c>
      <c r="E26" s="43" t="s">
        <v>559</v>
      </c>
      <c r="F26" s="43" t="s">
        <v>69</v>
      </c>
      <c r="G26" s="43" t="s">
        <v>559</v>
      </c>
      <c r="H26" s="43" t="s">
        <v>69</v>
      </c>
      <c r="I26" s="43" t="s">
        <v>559</v>
      </c>
      <c r="J26" s="43" t="s">
        <v>69</v>
      </c>
      <c r="K26" s="43" t="s">
        <v>559</v>
      </c>
      <c r="L26" s="112" t="s">
        <v>69</v>
      </c>
    </row>
    <row r="27" spans="2:12" ht="15" customHeight="1">
      <c r="B27" s="229" t="s">
        <v>618</v>
      </c>
      <c r="C27" s="41">
        <v>3026</v>
      </c>
      <c r="D27" s="42">
        <f>C27/C33</f>
        <v>0.1658082191780822</v>
      </c>
      <c r="E27" s="41">
        <v>2</v>
      </c>
      <c r="F27" s="42">
        <f>E27/E33</f>
        <v>0.5</v>
      </c>
      <c r="G27" s="41">
        <v>2103</v>
      </c>
      <c r="H27" s="42">
        <f>G27/G33</f>
        <v>0.16437392527747383</v>
      </c>
      <c r="I27" s="41">
        <v>254</v>
      </c>
      <c r="J27" s="42">
        <f>I27/I33</f>
        <v>0.16899534264803726</v>
      </c>
      <c r="K27" s="41">
        <v>959</v>
      </c>
      <c r="L27" s="109">
        <f>K27/K33</f>
        <v>0.13156811633968996</v>
      </c>
    </row>
    <row r="28" spans="2:12" ht="15" customHeight="1">
      <c r="B28" s="230" t="s">
        <v>619</v>
      </c>
      <c r="C28" s="41">
        <v>3118</v>
      </c>
      <c r="D28" s="42">
        <f>C28/C33</f>
        <v>0.17084931506849316</v>
      </c>
      <c r="E28" s="41">
        <v>0</v>
      </c>
      <c r="F28" s="81">
        <f>E28/E33</f>
        <v>0</v>
      </c>
      <c r="G28" s="41">
        <v>2031</v>
      </c>
      <c r="H28" s="42">
        <f>G28/G33</f>
        <v>0.15874628732218227</v>
      </c>
      <c r="I28" s="41">
        <v>238</v>
      </c>
      <c r="J28" s="42">
        <f>I28/I33</f>
        <v>0.15834996673320026</v>
      </c>
      <c r="K28" s="41">
        <v>1048</v>
      </c>
      <c r="L28" s="109">
        <f>K28/K33</f>
        <v>0.14377829606256</v>
      </c>
    </row>
    <row r="29" spans="2:12" ht="15" customHeight="1">
      <c r="B29" s="230" t="s">
        <v>620</v>
      </c>
      <c r="C29" s="41">
        <v>3148</v>
      </c>
      <c r="D29" s="42">
        <f>C29/C33</f>
        <v>0.1724931506849315</v>
      </c>
      <c r="E29" s="41">
        <v>1</v>
      </c>
      <c r="F29" s="42">
        <f>E29/E33</f>
        <v>0.25</v>
      </c>
      <c r="G29" s="41">
        <v>2251</v>
      </c>
      <c r="H29" s="42">
        <f>G29/G33</f>
        <v>0.17594184774112864</v>
      </c>
      <c r="I29" s="41">
        <v>263</v>
      </c>
      <c r="J29" s="42">
        <f>I29/I33</f>
        <v>0.17498336660013306</v>
      </c>
      <c r="K29" s="41">
        <v>1184</v>
      </c>
      <c r="L29" s="109">
        <f>K29/K33</f>
        <v>0.16243654822335024</v>
      </c>
    </row>
    <row r="30" spans="2:12" ht="15" customHeight="1">
      <c r="B30" s="230" t="s">
        <v>621</v>
      </c>
      <c r="C30" s="41">
        <v>3127</v>
      </c>
      <c r="D30" s="42">
        <f>C30/C33</f>
        <v>0.17134246575342466</v>
      </c>
      <c r="E30" s="41">
        <v>1</v>
      </c>
      <c r="F30" s="81">
        <f>E30/E33</f>
        <v>0.25</v>
      </c>
      <c r="G30" s="41">
        <v>2107</v>
      </c>
      <c r="H30" s="42">
        <f>G30/G33</f>
        <v>0.16468657183054558</v>
      </c>
      <c r="I30" s="41">
        <v>244</v>
      </c>
      <c r="J30" s="42">
        <f>I30/I33</f>
        <v>0.16234198270126413</v>
      </c>
      <c r="K30" s="41">
        <v>1425</v>
      </c>
      <c r="L30" s="109">
        <f>K30/K33</f>
        <v>0.1955000685965153</v>
      </c>
    </row>
    <row r="31" spans="2:12" ht="15" customHeight="1">
      <c r="B31" s="230" t="s">
        <v>622</v>
      </c>
      <c r="C31" s="41">
        <v>2981</v>
      </c>
      <c r="D31" s="42">
        <f>C31/C33</f>
        <v>0.16334246575342465</v>
      </c>
      <c r="E31" s="41">
        <v>0</v>
      </c>
      <c r="F31" s="81">
        <f>E31/E33</f>
        <v>0</v>
      </c>
      <c r="G31" s="41">
        <v>2271</v>
      </c>
      <c r="H31" s="42">
        <f>G31/G33</f>
        <v>0.17750508050648742</v>
      </c>
      <c r="I31" s="41">
        <v>259</v>
      </c>
      <c r="J31" s="42">
        <f>I31/I33</f>
        <v>0.17232202262142382</v>
      </c>
      <c r="K31" s="41">
        <v>1345</v>
      </c>
      <c r="L31" s="109">
        <f>K31/K33</f>
        <v>0.18452462614899162</v>
      </c>
    </row>
    <row r="32" spans="2:12" ht="15" customHeight="1">
      <c r="B32" s="230" t="s">
        <v>623</v>
      </c>
      <c r="C32" s="41">
        <v>2850</v>
      </c>
      <c r="D32" s="42">
        <f>C32/C33</f>
        <v>0.15616438356164383</v>
      </c>
      <c r="E32" s="41">
        <v>0</v>
      </c>
      <c r="F32" s="81">
        <f>E32/E33</f>
        <v>0</v>
      </c>
      <c r="G32" s="41">
        <v>2031</v>
      </c>
      <c r="H32" s="42">
        <f>G32/G33</f>
        <v>0.15874628732218227</v>
      </c>
      <c r="I32" s="41">
        <v>245</v>
      </c>
      <c r="J32" s="42">
        <f>I32/I33</f>
        <v>0.16300731869594146</v>
      </c>
      <c r="K32" s="41">
        <v>1328</v>
      </c>
      <c r="L32" s="109">
        <f>K32/K33</f>
        <v>0.18219234462889286</v>
      </c>
    </row>
    <row r="33" spans="2:12" ht="24.75" customHeight="1" thickBot="1">
      <c r="B33" s="211" t="s">
        <v>550</v>
      </c>
      <c r="C33" s="111">
        <f aca="true" t="shared" si="0" ref="C33:L33">SUM(C27:C32)</f>
        <v>18250</v>
      </c>
      <c r="D33" s="130">
        <f t="shared" si="0"/>
        <v>0.9999999999999999</v>
      </c>
      <c r="E33" s="111">
        <f t="shared" si="0"/>
        <v>4</v>
      </c>
      <c r="F33" s="130">
        <f t="shared" si="0"/>
        <v>1</v>
      </c>
      <c r="G33" s="111">
        <f t="shared" si="0"/>
        <v>12794</v>
      </c>
      <c r="H33" s="130">
        <f t="shared" si="0"/>
        <v>1</v>
      </c>
      <c r="I33" s="111">
        <f t="shared" si="0"/>
        <v>1503</v>
      </c>
      <c r="J33" s="130">
        <f t="shared" si="0"/>
        <v>0.9999999999999999</v>
      </c>
      <c r="K33" s="111">
        <f t="shared" si="0"/>
        <v>7289</v>
      </c>
      <c r="L33" s="131">
        <f t="shared" si="0"/>
        <v>1</v>
      </c>
    </row>
  </sheetData>
  <sheetProtection/>
  <mergeCells count="17">
    <mergeCell ref="K25:L25"/>
    <mergeCell ref="B25:B26"/>
    <mergeCell ref="D8:F8"/>
    <mergeCell ref="D9:F9"/>
    <mergeCell ref="G25:H25"/>
    <mergeCell ref="I25:J25"/>
    <mergeCell ref="D17:L18"/>
    <mergeCell ref="G7:I7"/>
    <mergeCell ref="G8:I8"/>
    <mergeCell ref="G9:I9"/>
    <mergeCell ref="C25:D25"/>
    <mergeCell ref="E25:F25"/>
    <mergeCell ref="B6:C7"/>
    <mergeCell ref="B8:C8"/>
    <mergeCell ref="B9:C9"/>
    <mergeCell ref="D6:I6"/>
    <mergeCell ref="D7:F7"/>
  </mergeCells>
  <hyperlinks>
    <hyperlink ref="A1" location="Index!A1" display="Index"/>
  </hyperlinks>
  <printOptions/>
  <pageMargins left="0.787401575" right="0.787401575" top="0.984251969" bottom="0.984251969" header="0.5" footer="0.5"/>
  <pageSetup fitToHeight="1" fitToWidth="1" horizontalDpi="600" verticalDpi="600" orientation="portrait" paperSize="9" scale="42" r:id="rId1"/>
</worksheet>
</file>

<file path=xl/worksheets/sheet7.xml><?xml version="1.0" encoding="utf-8"?>
<worksheet xmlns="http://schemas.openxmlformats.org/spreadsheetml/2006/main" xmlns:r="http://schemas.openxmlformats.org/officeDocument/2006/relationships">
  <sheetPr>
    <pageSetUpPr fitToPage="1"/>
  </sheetPr>
  <dimension ref="A1:P63"/>
  <sheetViews>
    <sheetView zoomScale="85" zoomScaleNormal="85" zoomScalePageLayoutView="0" workbookViewId="0" topLeftCell="A1">
      <pane ySplit="1" topLeftCell="A2" activePane="bottomLeft" state="frozen"/>
      <selection pane="topLeft" activeCell="A1" sqref="A1"/>
      <selection pane="bottomLeft" activeCell="C1" sqref="C1"/>
    </sheetView>
  </sheetViews>
  <sheetFormatPr defaultColWidth="9.140625" defaultRowHeight="12.75"/>
  <cols>
    <col min="1" max="1" width="12.7109375" style="73" bestFit="1" customWidth="1"/>
    <col min="2" max="2" width="16.421875" style="0" customWidth="1"/>
    <col min="3" max="4" width="27.7109375" style="0" customWidth="1"/>
    <col min="5" max="6" width="10.7109375" style="0" customWidth="1"/>
    <col min="7" max="9" width="10.7109375" style="20" customWidth="1"/>
    <col min="10" max="17" width="10.7109375" style="0" customWidth="1"/>
    <col min="18" max="16384" width="11.421875" style="0" customWidth="1"/>
  </cols>
  <sheetData>
    <row r="1" ht="12.75">
      <c r="A1" s="72" t="s">
        <v>376</v>
      </c>
    </row>
    <row r="2" spans="2:4" ht="12.75">
      <c r="B2" s="1"/>
      <c r="C2" s="7"/>
      <c r="D2" s="7"/>
    </row>
    <row r="3" spans="1:6" s="38" customFormat="1" ht="15.75">
      <c r="A3" s="74" t="s">
        <v>194</v>
      </c>
      <c r="B3" s="78" t="s">
        <v>624</v>
      </c>
      <c r="C3" s="37"/>
      <c r="D3" s="37"/>
      <c r="E3" s="39" t="s">
        <v>3</v>
      </c>
      <c r="F3" s="78" t="s">
        <v>695</v>
      </c>
    </row>
    <row r="4" spans="1:8" s="38" customFormat="1" ht="15.75">
      <c r="A4" s="74" t="s">
        <v>51</v>
      </c>
      <c r="B4" s="78" t="s">
        <v>625</v>
      </c>
      <c r="E4" s="39" t="s">
        <v>8</v>
      </c>
      <c r="F4" s="78" t="s">
        <v>629</v>
      </c>
      <c r="G4" s="76"/>
      <c r="H4" s="76"/>
    </row>
    <row r="5" spans="1:9" ht="15.75">
      <c r="A5" s="39" t="s">
        <v>64</v>
      </c>
      <c r="B5" s="78" t="s">
        <v>626</v>
      </c>
      <c r="E5" s="39" t="s">
        <v>25</v>
      </c>
      <c r="F5" s="78" t="s">
        <v>630</v>
      </c>
      <c r="I5"/>
    </row>
    <row r="6" spans="1:9" ht="15.75">
      <c r="A6" s="39" t="s">
        <v>65</v>
      </c>
      <c r="B6" s="78" t="s">
        <v>627</v>
      </c>
      <c r="E6" s="39" t="s">
        <v>13</v>
      </c>
      <c r="F6" s="78" t="s">
        <v>631</v>
      </c>
      <c r="I6"/>
    </row>
    <row r="7" spans="1:9" ht="15.75">
      <c r="A7" s="39" t="s">
        <v>195</v>
      </c>
      <c r="B7" s="78" t="s">
        <v>628</v>
      </c>
      <c r="E7" s="39" t="s">
        <v>19</v>
      </c>
      <c r="F7" s="78" t="s">
        <v>633</v>
      </c>
      <c r="I7"/>
    </row>
    <row r="9" spans="3:9" ht="13.5" thickBot="1">
      <c r="C9" s="21"/>
      <c r="D9" s="21"/>
      <c r="H9"/>
      <c r="I9"/>
    </row>
    <row r="10" spans="1:11" ht="24.75" customHeight="1">
      <c r="A10" s="20"/>
      <c r="B10" s="5"/>
      <c r="C10" s="388" t="s">
        <v>696</v>
      </c>
      <c r="D10" s="350"/>
      <c r="E10" s="328" t="s">
        <v>594</v>
      </c>
      <c r="F10" s="329"/>
      <c r="G10" s="417"/>
      <c r="H10" s="417"/>
      <c r="I10" s="417"/>
      <c r="J10" s="418"/>
      <c r="K10" s="20"/>
    </row>
    <row r="11" spans="1:11" ht="39.75" customHeight="1">
      <c r="A11" s="20"/>
      <c r="B11" s="85" t="s">
        <v>697</v>
      </c>
      <c r="C11" s="389"/>
      <c r="D11" s="352"/>
      <c r="E11" s="335" t="s">
        <v>577</v>
      </c>
      <c r="F11" s="336"/>
      <c r="G11" s="322"/>
      <c r="H11" s="335" t="s">
        <v>69</v>
      </c>
      <c r="I11" s="336"/>
      <c r="J11" s="323"/>
      <c r="K11" s="20"/>
    </row>
    <row r="12" spans="1:16" s="17" customFormat="1" ht="39.75" customHeight="1">
      <c r="A12" s="75"/>
      <c r="B12" s="75" t="s">
        <v>194</v>
      </c>
      <c r="C12" s="412" t="s">
        <v>515</v>
      </c>
      <c r="D12" s="312"/>
      <c r="E12" s="384" t="s">
        <v>243</v>
      </c>
      <c r="F12" s="384"/>
      <c r="G12" s="419"/>
      <c r="H12" s="371" t="s">
        <v>659</v>
      </c>
      <c r="I12" s="371"/>
      <c r="J12" s="372"/>
      <c r="K12" s="20"/>
      <c r="L12"/>
      <c r="M12"/>
      <c r="N12"/>
      <c r="O12"/>
      <c r="P12"/>
    </row>
    <row r="13" spans="1:16" s="17" customFormat="1" ht="39.75" customHeight="1">
      <c r="A13" s="75"/>
      <c r="B13" s="17" t="s">
        <v>51</v>
      </c>
      <c r="C13" s="412" t="s">
        <v>516</v>
      </c>
      <c r="D13" s="312"/>
      <c r="E13" s="419"/>
      <c r="F13" s="419"/>
      <c r="G13" s="419"/>
      <c r="H13" s="420"/>
      <c r="I13" s="420"/>
      <c r="J13" s="421"/>
      <c r="K13" s="20"/>
      <c r="L13"/>
      <c r="M13"/>
      <c r="N13"/>
      <c r="O13"/>
      <c r="P13"/>
    </row>
    <row r="14" spans="1:12" ht="19.5" customHeight="1">
      <c r="A14"/>
      <c r="B14" s="17" t="s">
        <v>64</v>
      </c>
      <c r="C14" s="412" t="s">
        <v>520</v>
      </c>
      <c r="D14" s="312"/>
      <c r="E14" s="419"/>
      <c r="F14" s="419"/>
      <c r="G14" s="419"/>
      <c r="H14" s="420"/>
      <c r="I14" s="420"/>
      <c r="J14" s="421"/>
      <c r="L14" s="84"/>
    </row>
    <row r="15" spans="1:10" ht="19.5" customHeight="1">
      <c r="A15"/>
      <c r="B15" s="17" t="s">
        <v>65</v>
      </c>
      <c r="C15" s="412" t="s">
        <v>517</v>
      </c>
      <c r="D15" s="312"/>
      <c r="E15" s="419"/>
      <c r="F15" s="419"/>
      <c r="G15" s="419"/>
      <c r="H15" s="420"/>
      <c r="I15" s="420"/>
      <c r="J15" s="421"/>
    </row>
    <row r="16" spans="1:10" ht="19.5" customHeight="1">
      <c r="A16"/>
      <c r="B16" s="17" t="s">
        <v>195</v>
      </c>
      <c r="C16" s="412" t="s">
        <v>518</v>
      </c>
      <c r="D16" s="312"/>
      <c r="E16" s="419"/>
      <c r="F16" s="419"/>
      <c r="G16" s="419"/>
      <c r="H16" s="420"/>
      <c r="I16" s="420"/>
      <c r="J16" s="421"/>
    </row>
    <row r="17" spans="1:10" ht="19.5" customHeight="1">
      <c r="A17"/>
      <c r="B17" s="17" t="s">
        <v>3</v>
      </c>
      <c r="C17" s="412" t="s">
        <v>519</v>
      </c>
      <c r="D17" s="312"/>
      <c r="E17" s="419"/>
      <c r="F17" s="419"/>
      <c r="G17" s="419"/>
      <c r="H17" s="420"/>
      <c r="I17" s="420"/>
      <c r="J17" s="421"/>
    </row>
    <row r="18" spans="1:10" ht="19.5" customHeight="1">
      <c r="A18"/>
      <c r="B18" s="17" t="s">
        <v>8</v>
      </c>
      <c r="C18" s="412" t="s">
        <v>521</v>
      </c>
      <c r="D18" s="312"/>
      <c r="E18" s="419"/>
      <c r="F18" s="419"/>
      <c r="G18" s="419"/>
      <c r="H18" s="420"/>
      <c r="I18" s="420"/>
      <c r="J18" s="421"/>
    </row>
    <row r="19" spans="1:10" ht="19.5" customHeight="1">
      <c r="A19"/>
      <c r="B19" s="17" t="s">
        <v>25</v>
      </c>
      <c r="C19" s="412" t="s">
        <v>522</v>
      </c>
      <c r="D19" s="312"/>
      <c r="E19" s="419"/>
      <c r="F19" s="419"/>
      <c r="G19" s="419"/>
      <c r="H19" s="420"/>
      <c r="I19" s="420"/>
      <c r="J19" s="421"/>
    </row>
    <row r="20" spans="1:10" ht="19.5" customHeight="1">
      <c r="A20"/>
      <c r="B20" s="17" t="s">
        <v>13</v>
      </c>
      <c r="C20" s="412" t="s">
        <v>523</v>
      </c>
      <c r="D20" s="312"/>
      <c r="E20" s="419"/>
      <c r="F20" s="419"/>
      <c r="G20" s="419"/>
      <c r="H20" s="420"/>
      <c r="I20" s="420"/>
      <c r="J20" s="421"/>
    </row>
    <row r="21" spans="1:10" ht="19.5" customHeight="1">
      <c r="A21"/>
      <c r="B21" s="17" t="s">
        <v>19</v>
      </c>
      <c r="C21" s="412" t="s">
        <v>524</v>
      </c>
      <c r="D21" s="312"/>
      <c r="E21" s="419"/>
      <c r="F21" s="419"/>
      <c r="G21" s="419"/>
      <c r="H21" s="374"/>
      <c r="I21" s="374"/>
      <c r="J21" s="375"/>
    </row>
    <row r="22" spans="1:11" s="17" customFormat="1" ht="24.75" customHeight="1" thickBot="1">
      <c r="A22" s="75"/>
      <c r="B22" s="5"/>
      <c r="C22" s="308" t="s">
        <v>550</v>
      </c>
      <c r="D22" s="390"/>
      <c r="E22" s="317" t="s">
        <v>514</v>
      </c>
      <c r="F22" s="318"/>
      <c r="G22" s="319"/>
      <c r="H22" s="317">
        <v>100</v>
      </c>
      <c r="I22" s="318"/>
      <c r="J22" s="325"/>
      <c r="K22" s="75"/>
    </row>
    <row r="23" spans="1:9" s="17" customFormat="1" ht="12.75">
      <c r="A23" s="73"/>
      <c r="H23" s="75"/>
      <c r="I23" s="75"/>
    </row>
    <row r="24" spans="1:7" ht="15" customHeight="1">
      <c r="A24" s="20"/>
      <c r="B24" s="20"/>
      <c r="C24" s="35" t="s">
        <v>780</v>
      </c>
      <c r="D24" s="35"/>
      <c r="G24"/>
    </row>
    <row r="25" spans="1:7" ht="15" customHeight="1">
      <c r="A25" s="20"/>
      <c r="B25" s="20"/>
      <c r="C25" s="35"/>
      <c r="D25" s="35"/>
      <c r="G25"/>
    </row>
    <row r="26" spans="1:7" ht="15" customHeight="1">
      <c r="A26" s="20"/>
      <c r="B26" s="20"/>
      <c r="C26" s="166" t="s">
        <v>431</v>
      </c>
      <c r="D26" s="169"/>
      <c r="G26" s="164"/>
    </row>
    <row r="27" spans="1:7" ht="15" customHeight="1">
      <c r="A27" s="20"/>
      <c r="B27" s="20"/>
      <c r="C27" s="161" t="s">
        <v>432</v>
      </c>
      <c r="G27" s="161"/>
    </row>
    <row r="28" spans="1:7" ht="15" customHeight="1">
      <c r="A28" s="20"/>
      <c r="B28" s="20"/>
      <c r="C28" s="293" t="s">
        <v>68</v>
      </c>
      <c r="G28" s="169"/>
    </row>
    <row r="29" spans="1:7" ht="15" customHeight="1">
      <c r="A29" s="20"/>
      <c r="B29" s="20"/>
      <c r="C29" s="169"/>
      <c r="G29"/>
    </row>
    <row r="30" spans="1:7" ht="15" customHeight="1">
      <c r="A30" s="20"/>
      <c r="B30" s="20"/>
      <c r="C30" s="35" t="s">
        <v>613</v>
      </c>
      <c r="D30" s="35"/>
      <c r="G30"/>
    </row>
    <row r="31" spans="1:2" s="26" customFormat="1" ht="15" customHeight="1">
      <c r="A31" s="145"/>
      <c r="B31" s="145"/>
    </row>
    <row r="32" spans="1:9" s="26" customFormat="1" ht="18.75" customHeight="1">
      <c r="A32" s="75"/>
      <c r="B32" s="75"/>
      <c r="C32" s="197" t="s">
        <v>233</v>
      </c>
      <c r="D32" s="144"/>
      <c r="G32" s="145"/>
      <c r="H32" s="145"/>
      <c r="I32" s="145"/>
    </row>
    <row r="33" spans="1:9" s="26" customFormat="1" ht="15" customHeight="1">
      <c r="A33" s="75"/>
      <c r="B33" s="75"/>
      <c r="C33" s="168" t="s">
        <v>698</v>
      </c>
      <c r="D33" s="196"/>
      <c r="G33" s="145"/>
      <c r="H33" s="145"/>
      <c r="I33" s="145"/>
    </row>
    <row r="34" spans="1:9" s="26" customFormat="1" ht="15" customHeight="1">
      <c r="A34" s="75"/>
      <c r="B34" s="75"/>
      <c r="C34" s="167"/>
      <c r="G34" s="145"/>
      <c r="H34" s="145"/>
      <c r="I34" s="145"/>
    </row>
    <row r="35" spans="1:9" s="26" customFormat="1" ht="19.5" customHeight="1">
      <c r="A35" s="75"/>
      <c r="B35" s="75"/>
      <c r="C35" s="197" t="s">
        <v>234</v>
      </c>
      <c r="D35" s="198"/>
      <c r="G35" s="145"/>
      <c r="H35" s="145"/>
      <c r="I35" s="145"/>
    </row>
    <row r="36" spans="1:9" s="26" customFormat="1" ht="15" customHeight="1">
      <c r="A36" s="75"/>
      <c r="B36" s="75"/>
      <c r="C36" s="168" t="s">
        <v>700</v>
      </c>
      <c r="D36" s="63"/>
      <c r="G36" s="145"/>
      <c r="H36" s="268"/>
      <c r="I36" s="145"/>
    </row>
    <row r="37" spans="1:9" s="26" customFormat="1" ht="15" customHeight="1">
      <c r="A37" s="75"/>
      <c r="B37" s="75"/>
      <c r="C37" s="168" t="s">
        <v>699</v>
      </c>
      <c r="D37" s="63"/>
      <c r="G37" s="145"/>
      <c r="H37" s="145"/>
      <c r="I37" s="145"/>
    </row>
    <row r="38" spans="1:9" s="26" customFormat="1" ht="15" customHeight="1">
      <c r="A38" s="75"/>
      <c r="B38" s="75"/>
      <c r="C38" s="168"/>
      <c r="D38" s="63"/>
      <c r="G38" s="145"/>
      <c r="H38" s="145"/>
      <c r="I38" s="145"/>
    </row>
    <row r="39" spans="1:9" s="26" customFormat="1" ht="15" customHeight="1">
      <c r="A39" s="75"/>
      <c r="B39" s="75"/>
      <c r="C39" s="44" t="s">
        <v>362</v>
      </c>
      <c r="D39" s="63"/>
      <c r="G39" s="145"/>
      <c r="H39" s="145"/>
      <c r="I39" s="145"/>
    </row>
    <row r="40" spans="1:9" s="26" customFormat="1" ht="15" customHeight="1" thickBot="1">
      <c r="A40" s="75"/>
      <c r="B40" s="75"/>
      <c r="C40" s="71"/>
      <c r="D40" s="63"/>
      <c r="E40" s="247"/>
      <c r="F40" s="247"/>
      <c r="G40" s="145"/>
      <c r="H40" s="145"/>
      <c r="I40" s="145"/>
    </row>
    <row r="41" spans="3:8" s="160" customFormat="1" ht="30" customHeight="1" thickBot="1">
      <c r="C41" s="408" t="s">
        <v>641</v>
      </c>
      <c r="D41" s="409"/>
      <c r="E41" s="408" t="s">
        <v>642</v>
      </c>
      <c r="F41" s="414"/>
      <c r="G41" s="414"/>
      <c r="H41" s="414"/>
    </row>
    <row r="42" spans="3:8" s="160" customFormat="1" ht="30" customHeight="1">
      <c r="C42" s="415" t="s">
        <v>525</v>
      </c>
      <c r="D42" s="416"/>
      <c r="E42" s="422" t="s">
        <v>215</v>
      </c>
      <c r="F42" s="423"/>
      <c r="G42" s="423"/>
      <c r="H42" s="423"/>
    </row>
    <row r="43" spans="3:8" s="160" customFormat="1" ht="45.75" customHeight="1" thickBot="1">
      <c r="C43" s="410" t="s">
        <v>702</v>
      </c>
      <c r="D43" s="411"/>
      <c r="E43" s="410" t="s">
        <v>701</v>
      </c>
      <c r="F43" s="413"/>
      <c r="G43" s="413"/>
      <c r="H43" s="413"/>
    </row>
    <row r="44" spans="1:9" s="26" customFormat="1" ht="15" customHeight="1">
      <c r="A44" s="75"/>
      <c r="B44" s="75"/>
      <c r="C44" s="44"/>
      <c r="D44" s="63"/>
      <c r="G44" s="145"/>
      <c r="H44" s="145"/>
      <c r="I44" s="145"/>
    </row>
    <row r="45" spans="1:10" s="26" customFormat="1" ht="15" customHeight="1">
      <c r="A45" s="75"/>
      <c r="B45" s="75"/>
      <c r="H45" s="145"/>
      <c r="I45" s="145"/>
      <c r="J45" s="145"/>
    </row>
    <row r="46" spans="2:10" ht="15" customHeight="1">
      <c r="B46" s="73"/>
      <c r="C46" s="35" t="s">
        <v>597</v>
      </c>
      <c r="D46" s="46" t="str">
        <f>F4</f>
        <v>Type opname van het verblijf</v>
      </c>
      <c r="G46"/>
      <c r="J46" s="20"/>
    </row>
    <row r="47" spans="7:9" ht="15" customHeight="1" thickBot="1">
      <c r="G47"/>
      <c r="H47"/>
      <c r="I47"/>
    </row>
    <row r="48" spans="1:15" ht="39.75" customHeight="1">
      <c r="A48"/>
      <c r="B48" s="424" t="s">
        <v>634</v>
      </c>
      <c r="C48" s="316"/>
      <c r="D48" s="315" t="s">
        <v>552</v>
      </c>
      <c r="E48" s="316"/>
      <c r="F48" s="341" t="s">
        <v>583</v>
      </c>
      <c r="G48" s="341"/>
      <c r="H48" s="315" t="s">
        <v>553</v>
      </c>
      <c r="I48" s="315"/>
      <c r="J48" s="341" t="s">
        <v>556</v>
      </c>
      <c r="K48" s="341"/>
      <c r="L48" s="341" t="s">
        <v>557</v>
      </c>
      <c r="M48" s="341"/>
      <c r="N48" s="341" t="s">
        <v>554</v>
      </c>
      <c r="O48" s="342"/>
    </row>
    <row r="49" spans="1:15" ht="24.75" customHeight="1">
      <c r="A49"/>
      <c r="B49" s="425"/>
      <c r="C49" s="385"/>
      <c r="D49" s="36" t="s">
        <v>578</v>
      </c>
      <c r="E49" s="36" t="s">
        <v>48</v>
      </c>
      <c r="F49" s="36" t="s">
        <v>578</v>
      </c>
      <c r="G49" s="36" t="s">
        <v>48</v>
      </c>
      <c r="H49" s="36" t="s">
        <v>578</v>
      </c>
      <c r="I49" s="36" t="s">
        <v>48</v>
      </c>
      <c r="J49" s="36" t="s">
        <v>578</v>
      </c>
      <c r="K49" s="36" t="s">
        <v>48</v>
      </c>
      <c r="L49" s="36" t="s">
        <v>578</v>
      </c>
      <c r="M49" s="36" t="s">
        <v>48</v>
      </c>
      <c r="N49" s="36" t="s">
        <v>578</v>
      </c>
      <c r="O49" s="87" t="s">
        <v>48</v>
      </c>
    </row>
    <row r="50" spans="1:15" ht="24.75" customHeight="1">
      <c r="A50"/>
      <c r="B50" s="382" t="s">
        <v>649</v>
      </c>
      <c r="C50" s="369"/>
      <c r="D50" s="48">
        <v>1</v>
      </c>
      <c r="E50" s="50">
        <f>D50/D63</f>
        <v>5.479452054794521E-05</v>
      </c>
      <c r="F50" s="48">
        <v>0</v>
      </c>
      <c r="G50" s="53">
        <f>F50/F63</f>
        <v>0</v>
      </c>
      <c r="H50" s="48">
        <v>9</v>
      </c>
      <c r="I50" s="50">
        <f>H50/H63</f>
        <v>0.0007034547444114428</v>
      </c>
      <c r="J50" s="48">
        <v>0</v>
      </c>
      <c r="K50" s="53">
        <f>J50/J63</f>
        <v>0</v>
      </c>
      <c r="L50" s="48">
        <v>0</v>
      </c>
      <c r="M50" s="53">
        <f>L50/L63</f>
        <v>0</v>
      </c>
      <c r="N50" s="48">
        <v>4</v>
      </c>
      <c r="O50" s="92">
        <f>N50/N63</f>
        <v>0.0005487721223761833</v>
      </c>
    </row>
    <row r="51" spans="1:15" ht="24.75" customHeight="1">
      <c r="A51"/>
      <c r="B51" s="382" t="s">
        <v>650</v>
      </c>
      <c r="C51" s="369"/>
      <c r="D51" s="48">
        <v>17486</v>
      </c>
      <c r="E51" s="50">
        <f>D51/D63</f>
        <v>0.9581369863013699</v>
      </c>
      <c r="F51" s="48">
        <v>2</v>
      </c>
      <c r="G51" s="50">
        <f>F51/F63</f>
        <v>0.3333333333333333</v>
      </c>
      <c r="H51" s="48">
        <v>7242</v>
      </c>
      <c r="I51" s="50">
        <f>H51/H63</f>
        <v>0.5660465843364076</v>
      </c>
      <c r="J51" s="48">
        <v>50</v>
      </c>
      <c r="K51" s="50">
        <f>J51/J63</f>
        <v>0.21739130434782608</v>
      </c>
      <c r="L51" s="48">
        <v>615</v>
      </c>
      <c r="M51" s="50">
        <f>L51/L63</f>
        <v>0.4091816367265469</v>
      </c>
      <c r="N51" s="48">
        <v>5</v>
      </c>
      <c r="O51" s="92">
        <f>N51/N63</f>
        <v>0.0006859651529702291</v>
      </c>
    </row>
    <row r="52" spans="1:15" ht="24.75" customHeight="1">
      <c r="A52"/>
      <c r="B52" s="382" t="s">
        <v>651</v>
      </c>
      <c r="C52" s="369"/>
      <c r="D52" s="48">
        <v>23</v>
      </c>
      <c r="E52" s="50">
        <f>D52/D63</f>
        <v>0.0012602739726027398</v>
      </c>
      <c r="F52" s="48">
        <v>0</v>
      </c>
      <c r="G52" s="53">
        <f>F52/F63</f>
        <v>0</v>
      </c>
      <c r="H52" s="48">
        <v>99</v>
      </c>
      <c r="I52" s="50">
        <f>H52/H63</f>
        <v>0.007738002188525872</v>
      </c>
      <c r="J52" s="48">
        <v>0</v>
      </c>
      <c r="K52" s="53">
        <f>J52/J63</f>
        <v>0</v>
      </c>
      <c r="L52" s="48">
        <v>0</v>
      </c>
      <c r="M52" s="53">
        <f>L52/L63</f>
        <v>0</v>
      </c>
      <c r="N52" s="48">
        <v>2</v>
      </c>
      <c r="O52" s="92">
        <f>N52/N63</f>
        <v>0.00027438606118809165</v>
      </c>
    </row>
    <row r="53" spans="1:15" ht="24.75" customHeight="1">
      <c r="A53"/>
      <c r="B53" s="382" t="s">
        <v>652</v>
      </c>
      <c r="C53" s="369"/>
      <c r="D53" s="48">
        <v>0</v>
      </c>
      <c r="E53" s="53">
        <f>D53/D63</f>
        <v>0</v>
      </c>
      <c r="F53" s="48">
        <v>0</v>
      </c>
      <c r="G53" s="53">
        <f>F53/F63</f>
        <v>0</v>
      </c>
      <c r="H53" s="48">
        <v>24</v>
      </c>
      <c r="I53" s="50">
        <f>H53/H63</f>
        <v>0.0018758793184305144</v>
      </c>
      <c r="J53" s="48">
        <v>0</v>
      </c>
      <c r="K53" s="53">
        <f>J53/J63</f>
        <v>0</v>
      </c>
      <c r="L53" s="48">
        <v>0</v>
      </c>
      <c r="M53" s="53">
        <f>L53/L63</f>
        <v>0</v>
      </c>
      <c r="N53" s="48">
        <v>0</v>
      </c>
      <c r="O53" s="217">
        <f>N53/N63</f>
        <v>0</v>
      </c>
    </row>
    <row r="54" spans="1:15" ht="24.75" customHeight="1">
      <c r="A54"/>
      <c r="B54" s="382" t="s">
        <v>653</v>
      </c>
      <c r="C54" s="369"/>
      <c r="D54" s="48">
        <v>1</v>
      </c>
      <c r="E54" s="53">
        <f>D54/D63</f>
        <v>5.479452054794521E-05</v>
      </c>
      <c r="F54" s="48">
        <v>0</v>
      </c>
      <c r="G54" s="53">
        <f>F54/F63</f>
        <v>0</v>
      </c>
      <c r="H54" s="48">
        <v>2</v>
      </c>
      <c r="I54" s="50">
        <f>H54/H63</f>
        <v>0.0001563232765358762</v>
      </c>
      <c r="J54" s="48">
        <v>0</v>
      </c>
      <c r="K54" s="53">
        <f>J54/J63</f>
        <v>0</v>
      </c>
      <c r="L54" s="48">
        <v>1</v>
      </c>
      <c r="M54" s="50">
        <f>L54/L63</f>
        <v>0.0006653359946773121</v>
      </c>
      <c r="N54" s="48">
        <v>4</v>
      </c>
      <c r="O54" s="92">
        <f>N54/N63</f>
        <v>0.0005487721223761833</v>
      </c>
    </row>
    <row r="55" spans="1:15" ht="24.75" customHeight="1">
      <c r="A55"/>
      <c r="B55" s="382" t="s">
        <v>654</v>
      </c>
      <c r="C55" s="369"/>
      <c r="D55" s="48">
        <v>6</v>
      </c>
      <c r="E55" s="50">
        <f>D55/D63</f>
        <v>0.00032876712328767124</v>
      </c>
      <c r="F55" s="48">
        <v>0</v>
      </c>
      <c r="G55" s="53">
        <f>F55/F63</f>
        <v>0</v>
      </c>
      <c r="H55" s="48">
        <v>546</v>
      </c>
      <c r="I55" s="50">
        <f>H55/H63</f>
        <v>0.0426762544942942</v>
      </c>
      <c r="J55" s="48">
        <v>7</v>
      </c>
      <c r="K55" s="50">
        <f>J55/J63</f>
        <v>0.030434782608695653</v>
      </c>
      <c r="L55" s="48">
        <v>0</v>
      </c>
      <c r="M55" s="50">
        <f>L55/L63</f>
        <v>0</v>
      </c>
      <c r="N55" s="48">
        <v>0</v>
      </c>
      <c r="O55" s="217">
        <f>N55/N63</f>
        <v>0</v>
      </c>
    </row>
    <row r="56" spans="1:15" ht="24.75" customHeight="1">
      <c r="A56"/>
      <c r="B56" s="382" t="s">
        <v>235</v>
      </c>
      <c r="C56" s="369"/>
      <c r="D56" s="48">
        <v>489</v>
      </c>
      <c r="E56" s="50">
        <f>D56/D63</f>
        <v>0.026794520547945205</v>
      </c>
      <c r="F56" s="48">
        <v>1</v>
      </c>
      <c r="G56" s="50">
        <f>F56/F63</f>
        <v>0.16666666666666666</v>
      </c>
      <c r="H56" s="48">
        <v>3423</v>
      </c>
      <c r="I56" s="50">
        <f>H56/H63</f>
        <v>0.2675472877911521</v>
      </c>
      <c r="J56" s="48">
        <v>49</v>
      </c>
      <c r="K56" s="50">
        <f>J56/J63</f>
        <v>0.21304347826086956</v>
      </c>
      <c r="L56" s="48">
        <v>535</v>
      </c>
      <c r="M56" s="50">
        <f>L56/L63</f>
        <v>0.35595475715236197</v>
      </c>
      <c r="N56" s="48">
        <v>6152</v>
      </c>
      <c r="O56" s="92">
        <f>N56/N63</f>
        <v>0.8440115242145699</v>
      </c>
    </row>
    <row r="57" spans="1:15" ht="24.75" customHeight="1">
      <c r="A57"/>
      <c r="B57" s="382" t="s">
        <v>236</v>
      </c>
      <c r="C57" s="369"/>
      <c r="D57" s="48">
        <v>17</v>
      </c>
      <c r="E57" s="50">
        <f>D57/D63</f>
        <v>0.0009315068493150685</v>
      </c>
      <c r="F57" s="48">
        <v>0</v>
      </c>
      <c r="G57" s="53">
        <f>F57/F63</f>
        <v>0</v>
      </c>
      <c r="H57" s="48">
        <v>586</v>
      </c>
      <c r="I57" s="50">
        <f>H57/H63</f>
        <v>0.04580272002501173</v>
      </c>
      <c r="J57" s="48">
        <v>31</v>
      </c>
      <c r="K57" s="50">
        <f>J57/J63</f>
        <v>0.13478260869565217</v>
      </c>
      <c r="L57" s="48">
        <v>66</v>
      </c>
      <c r="M57" s="50">
        <f>L57/L63</f>
        <v>0.043912175648702596</v>
      </c>
      <c r="N57" s="48">
        <v>187</v>
      </c>
      <c r="O57" s="92">
        <f>N57/N63</f>
        <v>0.025655096721086568</v>
      </c>
    </row>
    <row r="58" spans="1:15" ht="24.75" customHeight="1">
      <c r="A58"/>
      <c r="B58" s="382" t="s">
        <v>237</v>
      </c>
      <c r="C58" s="369"/>
      <c r="D58" s="48">
        <v>157</v>
      </c>
      <c r="E58" s="50">
        <f>D58/D63</f>
        <v>0.008602739726027398</v>
      </c>
      <c r="F58" s="48">
        <v>1</v>
      </c>
      <c r="G58" s="50">
        <f>F58/F63</f>
        <v>0.16666666666666666</v>
      </c>
      <c r="H58" s="48">
        <v>604</v>
      </c>
      <c r="I58" s="50">
        <f>H58/H63</f>
        <v>0.04720962951383461</v>
      </c>
      <c r="J58" s="48">
        <v>69</v>
      </c>
      <c r="K58" s="50">
        <f>J58/J63</f>
        <v>0.3</v>
      </c>
      <c r="L58" s="48">
        <v>251</v>
      </c>
      <c r="M58" s="50">
        <f>L58/L63</f>
        <v>0.16699933466400532</v>
      </c>
      <c r="N58" s="48">
        <v>838</v>
      </c>
      <c r="O58" s="92">
        <f>N58/N63</f>
        <v>0.1149677596378104</v>
      </c>
    </row>
    <row r="59" spans="1:15" ht="24.75" customHeight="1">
      <c r="A59"/>
      <c r="B59" s="382" t="s">
        <v>238</v>
      </c>
      <c r="C59" s="369"/>
      <c r="D59" s="48">
        <v>61</v>
      </c>
      <c r="E59" s="50">
        <f>D59/D63</f>
        <v>0.0033424657534246575</v>
      </c>
      <c r="F59" s="48">
        <v>0</v>
      </c>
      <c r="G59" s="53">
        <f>F59/F63</f>
        <v>0</v>
      </c>
      <c r="H59" s="48">
        <v>125</v>
      </c>
      <c r="I59" s="50">
        <f>H59/H63</f>
        <v>0.009770204783492262</v>
      </c>
      <c r="J59" s="48">
        <v>19</v>
      </c>
      <c r="K59" s="50">
        <f>J59/J63</f>
        <v>0.08260869565217391</v>
      </c>
      <c r="L59" s="48">
        <v>12</v>
      </c>
      <c r="M59" s="50">
        <f>L59/L63</f>
        <v>0.007984031936127744</v>
      </c>
      <c r="N59" s="48">
        <v>79</v>
      </c>
      <c r="O59" s="92">
        <f>N59/N63</f>
        <v>0.01083824941692962</v>
      </c>
    </row>
    <row r="60" spans="1:15" ht="24.75" customHeight="1">
      <c r="A60"/>
      <c r="B60" s="382" t="s">
        <v>239</v>
      </c>
      <c r="C60" s="369"/>
      <c r="D60" s="48">
        <v>6</v>
      </c>
      <c r="E60" s="50">
        <f>D60/D63</f>
        <v>0.00032876712328767124</v>
      </c>
      <c r="F60" s="48">
        <v>0</v>
      </c>
      <c r="G60" s="53">
        <f>F60/F63</f>
        <v>0</v>
      </c>
      <c r="H60" s="48">
        <v>78</v>
      </c>
      <c r="I60" s="50">
        <f>H60/H63</f>
        <v>0.006096607784899171</v>
      </c>
      <c r="J60" s="48">
        <v>4</v>
      </c>
      <c r="K60" s="50">
        <f>J60/J63</f>
        <v>0.017391304347826087</v>
      </c>
      <c r="L60" s="48">
        <v>4</v>
      </c>
      <c r="M60" s="50">
        <f>L60/L63</f>
        <v>0.0026613439787092482</v>
      </c>
      <c r="N60" s="48">
        <v>18</v>
      </c>
      <c r="O60" s="92">
        <f>N60/N63</f>
        <v>0.002469474550692825</v>
      </c>
    </row>
    <row r="61" spans="1:15" ht="24.75" customHeight="1">
      <c r="A61"/>
      <c r="B61" s="382" t="s">
        <v>240</v>
      </c>
      <c r="C61" s="369"/>
      <c r="D61" s="48">
        <v>3</v>
      </c>
      <c r="E61" s="50">
        <f>D61/D63</f>
        <v>0.00016438356164383562</v>
      </c>
      <c r="F61" s="48">
        <v>0</v>
      </c>
      <c r="G61" s="53">
        <f>F61/F63</f>
        <v>0</v>
      </c>
      <c r="H61" s="48">
        <v>56</v>
      </c>
      <c r="I61" s="50">
        <f>H61/H63</f>
        <v>0.004377051743004534</v>
      </c>
      <c r="J61" s="48">
        <v>1</v>
      </c>
      <c r="K61" s="50">
        <f>J61/J63</f>
        <v>0.004347826086956522</v>
      </c>
      <c r="L61" s="48">
        <v>19</v>
      </c>
      <c r="M61" s="50">
        <f>L61/L63</f>
        <v>0.012641383898868928</v>
      </c>
      <c r="N61" s="48">
        <v>0</v>
      </c>
      <c r="O61" s="217">
        <f>N61/N63</f>
        <v>0</v>
      </c>
    </row>
    <row r="62" spans="1:15" ht="24.75" customHeight="1">
      <c r="A62"/>
      <c r="B62" s="382" t="s">
        <v>241</v>
      </c>
      <c r="C62" s="369"/>
      <c r="D62" s="48">
        <v>0</v>
      </c>
      <c r="E62" s="53">
        <f>D62/D63</f>
        <v>0</v>
      </c>
      <c r="F62" s="48">
        <v>2</v>
      </c>
      <c r="G62" s="50">
        <f>F62/F63</f>
        <v>0.3333333333333333</v>
      </c>
      <c r="H62" s="48">
        <v>0</v>
      </c>
      <c r="I62" s="53">
        <f>H62/H63</f>
        <v>0</v>
      </c>
      <c r="J62" s="48">
        <v>0</v>
      </c>
      <c r="K62" s="53">
        <f>J62/J63</f>
        <v>0</v>
      </c>
      <c r="L62" s="48">
        <v>0</v>
      </c>
      <c r="M62" s="53">
        <f>L62/L63</f>
        <v>0</v>
      </c>
      <c r="N62" s="48">
        <v>0</v>
      </c>
      <c r="O62" s="217">
        <f>N62/N63</f>
        <v>0</v>
      </c>
    </row>
    <row r="63" spans="1:15" ht="24.75" customHeight="1" thickBot="1">
      <c r="A63"/>
      <c r="B63" s="380" t="s">
        <v>550</v>
      </c>
      <c r="C63" s="407"/>
      <c r="D63" s="111">
        <f aca="true" t="shared" si="0" ref="D63:O63">SUM(D50:D62)</f>
        <v>18250</v>
      </c>
      <c r="E63" s="130">
        <f t="shared" si="0"/>
        <v>1</v>
      </c>
      <c r="F63" s="111">
        <f t="shared" si="0"/>
        <v>6</v>
      </c>
      <c r="G63" s="130">
        <f t="shared" si="0"/>
        <v>1</v>
      </c>
      <c r="H63" s="111">
        <f t="shared" si="0"/>
        <v>12794</v>
      </c>
      <c r="I63" s="130">
        <f t="shared" si="0"/>
        <v>0.9999999999999999</v>
      </c>
      <c r="J63" s="111">
        <f t="shared" si="0"/>
        <v>230</v>
      </c>
      <c r="K63" s="130">
        <f t="shared" si="0"/>
        <v>0.9999999999999999</v>
      </c>
      <c r="L63" s="111">
        <f t="shared" si="0"/>
        <v>1503</v>
      </c>
      <c r="M63" s="130">
        <f t="shared" si="0"/>
        <v>1</v>
      </c>
      <c r="N63" s="111">
        <f t="shared" si="0"/>
        <v>7289</v>
      </c>
      <c r="O63" s="131">
        <f t="shared" si="0"/>
        <v>0.9999999999999999</v>
      </c>
    </row>
  </sheetData>
  <sheetProtection/>
  <mergeCells count="46">
    <mergeCell ref="B48:C49"/>
    <mergeCell ref="N48:O48"/>
    <mergeCell ref="D48:E48"/>
    <mergeCell ref="F48:G48"/>
    <mergeCell ref="H48:I48"/>
    <mergeCell ref="J48:K48"/>
    <mergeCell ref="L48:M48"/>
    <mergeCell ref="H12:J21"/>
    <mergeCell ref="C19:D19"/>
    <mergeCell ref="E42:H42"/>
    <mergeCell ref="C22:D22"/>
    <mergeCell ref="C18:D18"/>
    <mergeCell ref="C21:D21"/>
    <mergeCell ref="H22:J22"/>
    <mergeCell ref="E22:G22"/>
    <mergeCell ref="C10:D11"/>
    <mergeCell ref="C12:D12"/>
    <mergeCell ref="C13:D13"/>
    <mergeCell ref="E10:J10"/>
    <mergeCell ref="E12:G21"/>
    <mergeCell ref="E11:G11"/>
    <mergeCell ref="H11:J11"/>
    <mergeCell ref="C15:D15"/>
    <mergeCell ref="C14:D14"/>
    <mergeCell ref="C41:D41"/>
    <mergeCell ref="B51:C51"/>
    <mergeCell ref="B50:C50"/>
    <mergeCell ref="C43:D43"/>
    <mergeCell ref="C16:D16"/>
    <mergeCell ref="E43:H43"/>
    <mergeCell ref="C17:D17"/>
    <mergeCell ref="E41:H41"/>
    <mergeCell ref="C42:D42"/>
    <mergeCell ref="C20:D20"/>
    <mergeCell ref="B58:C58"/>
    <mergeCell ref="B63:C63"/>
    <mergeCell ref="B59:C59"/>
    <mergeCell ref="B60:C60"/>
    <mergeCell ref="B61:C61"/>
    <mergeCell ref="B62:C62"/>
    <mergeCell ref="B56:C56"/>
    <mergeCell ref="B52:C52"/>
    <mergeCell ref="B53:C53"/>
    <mergeCell ref="B57:C57"/>
    <mergeCell ref="B54:C54"/>
    <mergeCell ref="B55:C55"/>
  </mergeCells>
  <hyperlinks>
    <hyperlink ref="A1" location="Index!A1" display="Index"/>
  </hyperlinks>
  <printOptions/>
  <pageMargins left="0.787401575" right="0.787401575" top="0.984251969" bottom="0.984251969" header="0.5" footer="0.5"/>
  <pageSetup fitToHeight="1" fitToWidth="1" horizontalDpi="600" verticalDpi="600" orientation="portrait" paperSize="9" scale="42" r:id="rId1"/>
</worksheet>
</file>

<file path=xl/worksheets/sheet8.xml><?xml version="1.0" encoding="utf-8"?>
<worksheet xmlns="http://schemas.openxmlformats.org/spreadsheetml/2006/main" xmlns:r="http://schemas.openxmlformats.org/officeDocument/2006/relationships">
  <dimension ref="A1:J32"/>
  <sheetViews>
    <sheetView zoomScale="85" zoomScaleNormal="85" zoomScalePageLayoutView="0" workbookViewId="0" topLeftCell="A1">
      <pane ySplit="1" topLeftCell="A2" activePane="bottomLeft" state="frozen"/>
      <selection pane="topLeft" activeCell="A1" sqref="A1"/>
      <selection pane="bottomLeft" activeCell="G3" sqref="G3"/>
    </sheetView>
  </sheetViews>
  <sheetFormatPr defaultColWidth="9.140625" defaultRowHeight="12.75"/>
  <cols>
    <col min="1" max="1" width="14.140625" style="0" bestFit="1" customWidth="1"/>
    <col min="2" max="2" width="50.00390625" style="0" customWidth="1"/>
    <col min="3" max="12" width="12.7109375" style="0" customWidth="1"/>
    <col min="13" max="16" width="10.7109375" style="0" customWidth="1"/>
    <col min="17" max="17" width="13.7109375" style="0" customWidth="1"/>
    <col min="18" max="18" width="13.140625" style="0" customWidth="1"/>
    <col min="19" max="16384" width="11.421875" style="0" customWidth="1"/>
  </cols>
  <sheetData>
    <row r="1" ht="12.75">
      <c r="A1" s="6" t="s">
        <v>376</v>
      </c>
    </row>
    <row r="2" ht="12.75">
      <c r="A2" s="1"/>
    </row>
    <row r="3" spans="1:2" ht="15.75">
      <c r="A3" s="37" t="s">
        <v>58</v>
      </c>
      <c r="B3" s="37" t="s">
        <v>703</v>
      </c>
    </row>
    <row r="4" ht="12.75">
      <c r="A4" s="2"/>
    </row>
    <row r="5" ht="13.5" thickBot="1">
      <c r="A5" s="2"/>
    </row>
    <row r="6" spans="2:10" ht="30" customHeight="1">
      <c r="B6" s="366" t="s">
        <v>655</v>
      </c>
      <c r="C6" s="328" t="s">
        <v>388</v>
      </c>
      <c r="D6" s="417"/>
      <c r="E6" s="417"/>
      <c r="F6" s="428"/>
      <c r="G6" s="364" t="s">
        <v>658</v>
      </c>
      <c r="H6" s="328"/>
      <c r="I6" s="328"/>
      <c r="J6" s="440"/>
    </row>
    <row r="7" spans="2:10" ht="30" customHeight="1">
      <c r="B7" s="367"/>
      <c r="C7" s="429" t="s">
        <v>507</v>
      </c>
      <c r="D7" s="430"/>
      <c r="E7" s="430"/>
      <c r="F7" s="431"/>
      <c r="G7" s="441"/>
      <c r="H7" s="442"/>
      <c r="I7" s="442"/>
      <c r="J7" s="443"/>
    </row>
    <row r="8" spans="2:10" ht="30" customHeight="1">
      <c r="B8" s="367"/>
      <c r="C8" s="335" t="s">
        <v>577</v>
      </c>
      <c r="D8" s="432"/>
      <c r="E8" s="335" t="s">
        <v>69</v>
      </c>
      <c r="F8" s="322"/>
      <c r="G8" s="335" t="s">
        <v>577</v>
      </c>
      <c r="H8" s="322"/>
      <c r="I8" s="335" t="s">
        <v>69</v>
      </c>
      <c r="J8" s="323"/>
    </row>
    <row r="9" spans="2:10" s="26" customFormat="1" ht="99.75" customHeight="1">
      <c r="B9" s="226" t="s">
        <v>508</v>
      </c>
      <c r="C9" s="320" t="s">
        <v>671</v>
      </c>
      <c r="D9" s="435"/>
      <c r="E9" s="320" t="s">
        <v>659</v>
      </c>
      <c r="F9" s="322"/>
      <c r="G9" s="320" t="s">
        <v>671</v>
      </c>
      <c r="H9" s="435"/>
      <c r="I9" s="320" t="s">
        <v>659</v>
      </c>
      <c r="J9" s="323"/>
    </row>
    <row r="10" spans="2:10" ht="60" customHeight="1" thickBot="1">
      <c r="B10" s="91" t="s">
        <v>550</v>
      </c>
      <c r="C10" s="317" t="s">
        <v>514</v>
      </c>
      <c r="D10" s="438"/>
      <c r="E10" s="439">
        <v>100</v>
      </c>
      <c r="F10" s="319"/>
      <c r="G10" s="317" t="s">
        <v>514</v>
      </c>
      <c r="H10" s="319"/>
      <c r="I10" s="439">
        <v>100</v>
      </c>
      <c r="J10" s="325"/>
    </row>
    <row r="12" ht="15.75">
      <c r="B12" s="35" t="s">
        <v>780</v>
      </c>
    </row>
    <row r="14" ht="14.25">
      <c r="B14" s="160" t="s">
        <v>70</v>
      </c>
    </row>
    <row r="15" ht="14.25">
      <c r="B15" s="161" t="s">
        <v>68</v>
      </c>
    </row>
    <row r="16" ht="14.25">
      <c r="B16" s="161" t="s">
        <v>94</v>
      </c>
    </row>
    <row r="17" ht="14.25">
      <c r="B17" s="161" t="s">
        <v>93</v>
      </c>
    </row>
    <row r="19" ht="15.75">
      <c r="B19" s="35" t="s">
        <v>595</v>
      </c>
    </row>
    <row r="20" ht="13.5" thickBot="1"/>
    <row r="21" spans="2:8" ht="30" customHeight="1">
      <c r="B21" s="424" t="s">
        <v>656</v>
      </c>
      <c r="C21" s="386" t="s">
        <v>662</v>
      </c>
      <c r="D21" s="417"/>
      <c r="E21" s="417"/>
      <c r="F21" s="428"/>
      <c r="G21" s="433" t="s">
        <v>658</v>
      </c>
      <c r="H21" s="434"/>
    </row>
    <row r="22" spans="2:8" ht="30" customHeight="1">
      <c r="B22" s="426"/>
      <c r="C22" s="436" t="s">
        <v>663</v>
      </c>
      <c r="D22" s="437"/>
      <c r="E22" s="427" t="s">
        <v>664</v>
      </c>
      <c r="F22" s="427"/>
      <c r="G22" s="373"/>
      <c r="H22" s="375"/>
    </row>
    <row r="23" spans="2:8" ht="24.75" customHeight="1">
      <c r="B23" s="426"/>
      <c r="C23" s="36" t="s">
        <v>578</v>
      </c>
      <c r="D23" s="36" t="s">
        <v>48</v>
      </c>
      <c r="E23" s="36" t="s">
        <v>578</v>
      </c>
      <c r="F23" s="36" t="s">
        <v>48</v>
      </c>
      <c r="G23" s="36" t="s">
        <v>578</v>
      </c>
      <c r="H23" s="87" t="s">
        <v>48</v>
      </c>
    </row>
    <row r="24" spans="2:8" ht="15" customHeight="1">
      <c r="B24" s="231" t="s">
        <v>665</v>
      </c>
      <c r="C24" s="48">
        <v>0</v>
      </c>
      <c r="D24" s="53">
        <f>C24/C32</f>
        <v>0</v>
      </c>
      <c r="E24" s="48">
        <v>1425</v>
      </c>
      <c r="F24" s="50">
        <f>E24/E32</f>
        <v>0.06770882828090849</v>
      </c>
      <c r="G24" s="48">
        <f aca="true" t="shared" si="0" ref="G24:G31">C24+E24</f>
        <v>1425</v>
      </c>
      <c r="H24" s="92">
        <f>G24/G32</f>
        <v>0.06671348314606741</v>
      </c>
    </row>
    <row r="25" spans="2:8" ht="15" customHeight="1">
      <c r="B25" s="231" t="s">
        <v>666</v>
      </c>
      <c r="C25" s="48">
        <v>0</v>
      </c>
      <c r="D25" s="53">
        <f>C25/C32</f>
        <v>0</v>
      </c>
      <c r="E25" s="48">
        <v>6870</v>
      </c>
      <c r="F25" s="50">
        <f>E25/E32</f>
        <v>0.3264278247648009</v>
      </c>
      <c r="G25" s="48">
        <f t="shared" si="0"/>
        <v>6870</v>
      </c>
      <c r="H25" s="92">
        <f>G25/G32</f>
        <v>0.32162921348314605</v>
      </c>
    </row>
    <row r="26" spans="2:8" ht="15" customHeight="1">
      <c r="B26" s="231" t="s">
        <v>667</v>
      </c>
      <c r="C26" s="48">
        <v>0</v>
      </c>
      <c r="D26" s="53">
        <f>C26/C32</f>
        <v>0</v>
      </c>
      <c r="E26" s="48">
        <v>9</v>
      </c>
      <c r="F26" s="50">
        <f>E26/E32</f>
        <v>0.00042763470493205357</v>
      </c>
      <c r="G26" s="52">
        <f t="shared" si="0"/>
        <v>9</v>
      </c>
      <c r="H26" s="92">
        <f>G26/G32</f>
        <v>0.0004213483146067416</v>
      </c>
    </row>
    <row r="27" spans="2:8" ht="15" customHeight="1">
      <c r="B27" s="231" t="s">
        <v>553</v>
      </c>
      <c r="C27" s="48">
        <v>314</v>
      </c>
      <c r="D27" s="50">
        <f>C27/C32</f>
        <v>1</v>
      </c>
      <c r="E27" s="48">
        <v>3654</v>
      </c>
      <c r="F27" s="50">
        <f>E27/E32</f>
        <v>0.17361969020241377</v>
      </c>
      <c r="G27" s="52">
        <f t="shared" si="0"/>
        <v>3968</v>
      </c>
      <c r="H27" s="92">
        <f>G27/G32</f>
        <v>0.18576779026217227</v>
      </c>
    </row>
    <row r="28" spans="2:8" ht="15" customHeight="1">
      <c r="B28" s="231" t="s">
        <v>668</v>
      </c>
      <c r="C28" s="48">
        <v>0</v>
      </c>
      <c r="D28" s="53">
        <f>C28/C32</f>
        <v>0</v>
      </c>
      <c r="E28" s="48">
        <v>22</v>
      </c>
      <c r="F28" s="50">
        <f>E28/E32</f>
        <v>0.0010453292787227977</v>
      </c>
      <c r="G28" s="52">
        <f t="shared" si="0"/>
        <v>22</v>
      </c>
      <c r="H28" s="92">
        <f>G28/G32</f>
        <v>0.0010299625468164794</v>
      </c>
    </row>
    <row r="29" spans="2:8" ht="15" customHeight="1">
      <c r="B29" s="231" t="s">
        <v>669</v>
      </c>
      <c r="C29" s="48">
        <v>0</v>
      </c>
      <c r="D29" s="53">
        <f>C29/C32</f>
        <v>0</v>
      </c>
      <c r="E29" s="48">
        <v>23</v>
      </c>
      <c r="F29" s="50">
        <f>E29/E32</f>
        <v>0.0010928442459374704</v>
      </c>
      <c r="G29" s="52">
        <f t="shared" si="0"/>
        <v>23</v>
      </c>
      <c r="H29" s="92">
        <f>G29/G32</f>
        <v>0.0010767790262172284</v>
      </c>
    </row>
    <row r="30" spans="2:8" ht="15" customHeight="1">
      <c r="B30" s="231" t="s">
        <v>556</v>
      </c>
      <c r="C30" s="48">
        <v>0</v>
      </c>
      <c r="D30" s="53">
        <f>C30/C32</f>
        <v>0</v>
      </c>
      <c r="E30" s="48">
        <v>120</v>
      </c>
      <c r="F30" s="50">
        <f>E30/E32</f>
        <v>0.005701796065760715</v>
      </c>
      <c r="G30" s="52">
        <f t="shared" si="0"/>
        <v>120</v>
      </c>
      <c r="H30" s="92">
        <f>G30/G32</f>
        <v>0.0056179775280898875</v>
      </c>
    </row>
    <row r="31" spans="2:8" ht="15" customHeight="1">
      <c r="B31" s="231" t="s">
        <v>554</v>
      </c>
      <c r="C31" s="48">
        <v>0</v>
      </c>
      <c r="D31" s="53">
        <f>C31/C32</f>
        <v>0</v>
      </c>
      <c r="E31" s="48">
        <v>8923</v>
      </c>
      <c r="F31" s="50">
        <f>E31/E32</f>
        <v>0.4239760524565238</v>
      </c>
      <c r="G31" s="52">
        <f t="shared" si="0"/>
        <v>8923</v>
      </c>
      <c r="H31" s="92">
        <f>G31/G32</f>
        <v>0.4177434456928839</v>
      </c>
    </row>
    <row r="32" spans="2:8" ht="24.75" customHeight="1" thickBot="1">
      <c r="B32" s="93" t="s">
        <v>550</v>
      </c>
      <c r="C32" s="94">
        <f aca="true" t="shared" si="1" ref="C32:H32">SUM(C24:C31)</f>
        <v>314</v>
      </c>
      <c r="D32" s="128">
        <f t="shared" si="1"/>
        <v>1</v>
      </c>
      <c r="E32" s="94">
        <f t="shared" si="1"/>
        <v>21046</v>
      </c>
      <c r="F32" s="128">
        <f t="shared" si="1"/>
        <v>1</v>
      </c>
      <c r="G32" s="94">
        <f t="shared" si="1"/>
        <v>21360</v>
      </c>
      <c r="H32" s="129">
        <f t="shared" si="1"/>
        <v>1</v>
      </c>
    </row>
  </sheetData>
  <sheetProtection/>
  <mergeCells count="21">
    <mergeCell ref="I9:J9"/>
    <mergeCell ref="I10:J10"/>
    <mergeCell ref="G6:J7"/>
    <mergeCell ref="I8:J8"/>
    <mergeCell ref="G10:H10"/>
    <mergeCell ref="G8:H8"/>
    <mergeCell ref="G21:H22"/>
    <mergeCell ref="G9:H9"/>
    <mergeCell ref="C22:D22"/>
    <mergeCell ref="C9:D9"/>
    <mergeCell ref="C10:D10"/>
    <mergeCell ref="E9:F9"/>
    <mergeCell ref="E10:F10"/>
    <mergeCell ref="B21:B23"/>
    <mergeCell ref="E22:F22"/>
    <mergeCell ref="C21:F21"/>
    <mergeCell ref="B6:B8"/>
    <mergeCell ref="C7:F7"/>
    <mergeCell ref="C8:D8"/>
    <mergeCell ref="E8:F8"/>
    <mergeCell ref="C6:F6"/>
  </mergeCells>
  <hyperlinks>
    <hyperlink ref="A1" location="Index!A1" display="Index"/>
  </hyperlinks>
  <printOptions/>
  <pageMargins left="0.787401575" right="0.787401575" top="0.984251969" bottom="0.984251969" header="0.5" footer="0.5"/>
  <pageSetup horizontalDpi="600" verticalDpi="600" orientation="portrait" paperSize="9" r:id="rId1"/>
  <ignoredErrors>
    <ignoredError sqref="G24:G25 G26:G31" formula="1"/>
  </ignoredErrors>
</worksheet>
</file>

<file path=xl/worksheets/sheet9.xml><?xml version="1.0" encoding="utf-8"?>
<worksheet xmlns="http://schemas.openxmlformats.org/spreadsheetml/2006/main" xmlns:r="http://schemas.openxmlformats.org/officeDocument/2006/relationships">
  <dimension ref="A1:H49"/>
  <sheetViews>
    <sheetView zoomScale="85" zoomScaleNormal="85" zoomScalePageLayoutView="0" workbookViewId="0" topLeftCell="A1">
      <pane ySplit="1" topLeftCell="A2" activePane="bottomLeft" state="frozen"/>
      <selection pane="topLeft" activeCell="A1" sqref="A1"/>
      <selection pane="bottomLeft" activeCell="D3" sqref="D3"/>
    </sheetView>
  </sheetViews>
  <sheetFormatPr defaultColWidth="9.140625" defaultRowHeight="12.75"/>
  <cols>
    <col min="1" max="1" width="12.7109375" style="0" bestFit="1" customWidth="1"/>
    <col min="2" max="2" width="46.8515625" style="0" customWidth="1"/>
    <col min="3" max="8" width="23.7109375" style="0" customWidth="1"/>
    <col min="9" max="17" width="10.7109375" style="0" customWidth="1"/>
    <col min="18" max="16384" width="11.421875" style="0" customWidth="1"/>
  </cols>
  <sheetData>
    <row r="1" ht="12.75">
      <c r="A1" s="6" t="s">
        <v>376</v>
      </c>
    </row>
    <row r="2" ht="12.75">
      <c r="A2" s="1"/>
    </row>
    <row r="3" spans="1:2" ht="15.75">
      <c r="A3" s="39" t="s">
        <v>59</v>
      </c>
      <c r="B3" s="265" t="s">
        <v>771</v>
      </c>
    </row>
    <row r="4" ht="12.75">
      <c r="A4" s="2"/>
    </row>
    <row r="5" ht="13.5" thickBot="1"/>
    <row r="6" spans="2:8" s="11" customFormat="1" ht="30" customHeight="1">
      <c r="B6" s="366" t="s">
        <v>772</v>
      </c>
      <c r="C6" s="328" t="s">
        <v>632</v>
      </c>
      <c r="D6" s="329"/>
      <c r="E6" s="457"/>
      <c r="F6" s="328" t="s">
        <v>774</v>
      </c>
      <c r="G6" s="329"/>
      <c r="H6" s="458"/>
    </row>
    <row r="7" spans="2:8" s="11" customFormat="1" ht="49.5" customHeight="1">
      <c r="B7" s="367"/>
      <c r="C7" s="88" t="s">
        <v>529</v>
      </c>
      <c r="D7" s="88" t="s">
        <v>777</v>
      </c>
      <c r="E7" s="88" t="s">
        <v>778</v>
      </c>
      <c r="F7" s="88" t="s">
        <v>529</v>
      </c>
      <c r="G7" s="88" t="s">
        <v>777</v>
      </c>
      <c r="H7" s="89" t="s">
        <v>778</v>
      </c>
    </row>
    <row r="8" spans="2:8" s="11" customFormat="1" ht="30" customHeight="1">
      <c r="B8" s="367"/>
      <c r="C8" s="88" t="s">
        <v>559</v>
      </c>
      <c r="D8" s="88" t="s">
        <v>559</v>
      </c>
      <c r="E8" s="88" t="s">
        <v>559</v>
      </c>
      <c r="F8" s="88" t="s">
        <v>770</v>
      </c>
      <c r="G8" s="88" t="s">
        <v>559</v>
      </c>
      <c r="H8" s="89" t="s">
        <v>559</v>
      </c>
    </row>
    <row r="9" spans="2:8" ht="120" customHeight="1" thickBot="1">
      <c r="B9" s="226" t="s">
        <v>704</v>
      </c>
      <c r="C9" s="370" t="s">
        <v>242</v>
      </c>
      <c r="D9" s="459"/>
      <c r="E9" s="459"/>
      <c r="F9" s="439" t="s">
        <v>115</v>
      </c>
      <c r="G9" s="444"/>
      <c r="H9" s="445"/>
    </row>
    <row r="10" spans="2:8" s="11" customFormat="1" ht="49.5" customHeight="1">
      <c r="B10" s="95" t="s">
        <v>779</v>
      </c>
      <c r="C10" s="455" t="s">
        <v>276</v>
      </c>
      <c r="D10" s="456"/>
      <c r="E10" s="97"/>
      <c r="F10" s="97"/>
      <c r="G10" s="97"/>
      <c r="H10" s="97"/>
    </row>
    <row r="11" spans="2:8" s="11" customFormat="1" ht="49.5" customHeight="1" thickBot="1">
      <c r="B11" s="91" t="s">
        <v>657</v>
      </c>
      <c r="C11" s="446" t="s">
        <v>277</v>
      </c>
      <c r="D11" s="447"/>
      <c r="E11" s="96"/>
      <c r="F11" s="96"/>
      <c r="G11" s="96"/>
      <c r="H11" s="96"/>
    </row>
    <row r="13" spans="2:3" ht="15.75">
      <c r="B13" s="35" t="s">
        <v>780</v>
      </c>
      <c r="C13" s="35" t="s">
        <v>615</v>
      </c>
    </row>
    <row r="15" spans="2:6" ht="14.25">
      <c r="B15" s="160" t="s">
        <v>70</v>
      </c>
      <c r="C15" s="452" t="s">
        <v>705</v>
      </c>
      <c r="D15" s="453"/>
      <c r="E15" s="453"/>
      <c r="F15" s="453"/>
    </row>
    <row r="16" spans="2:6" ht="14.25">
      <c r="B16" s="161" t="s">
        <v>549</v>
      </c>
      <c r="C16" s="453"/>
      <c r="D16" s="453"/>
      <c r="E16" s="453"/>
      <c r="F16" s="453"/>
    </row>
    <row r="17" spans="2:6" ht="14.25">
      <c r="B17" s="161" t="s">
        <v>68</v>
      </c>
      <c r="C17" s="454"/>
      <c r="D17" s="454"/>
      <c r="E17" s="454"/>
      <c r="F17" s="454"/>
    </row>
    <row r="18" spans="2:6" ht="14.25">
      <c r="B18" s="161" t="s">
        <v>543</v>
      </c>
      <c r="C18" s="4"/>
      <c r="D18" s="4"/>
      <c r="E18" s="4"/>
      <c r="F18" s="4"/>
    </row>
    <row r="20" spans="1:2" ht="15.75">
      <c r="A20" s="10"/>
      <c r="B20" s="35" t="s">
        <v>595</v>
      </c>
    </row>
    <row r="21" ht="13.5" thickBot="1"/>
    <row r="22" spans="2:6" ht="39.75" customHeight="1">
      <c r="B22" s="448" t="s">
        <v>771</v>
      </c>
      <c r="C22" s="315" t="s">
        <v>707</v>
      </c>
      <c r="D22" s="315"/>
      <c r="E22" s="451"/>
      <c r="F22" s="203" t="s">
        <v>773</v>
      </c>
    </row>
    <row r="23" spans="2:6" ht="39.75" customHeight="1">
      <c r="B23" s="449"/>
      <c r="C23" s="36" t="s">
        <v>775</v>
      </c>
      <c r="D23" s="36" t="s">
        <v>776</v>
      </c>
      <c r="E23" s="36" t="s">
        <v>706</v>
      </c>
      <c r="F23" s="87" t="s">
        <v>776</v>
      </c>
    </row>
    <row r="24" spans="2:6" ht="39.75" customHeight="1">
      <c r="B24" s="450"/>
      <c r="C24" s="36" t="s">
        <v>559</v>
      </c>
      <c r="D24" s="36" t="s">
        <v>559</v>
      </c>
      <c r="E24" s="36" t="s">
        <v>559</v>
      </c>
      <c r="F24" s="87" t="s">
        <v>559</v>
      </c>
    </row>
    <row r="25" spans="2:8" ht="15" customHeight="1">
      <c r="B25" s="232">
        <v>1</v>
      </c>
      <c r="C25" s="41">
        <v>7943</v>
      </c>
      <c r="D25" s="41">
        <v>1633</v>
      </c>
      <c r="E25" s="41">
        <v>58</v>
      </c>
      <c r="F25" s="99">
        <v>0</v>
      </c>
      <c r="G25" s="5"/>
      <c r="H25" s="5"/>
    </row>
    <row r="26" spans="2:8" ht="15" customHeight="1">
      <c r="B26" s="232">
        <v>2</v>
      </c>
      <c r="C26" s="41">
        <v>956</v>
      </c>
      <c r="D26" s="41">
        <v>536</v>
      </c>
      <c r="E26" s="41">
        <v>24</v>
      </c>
      <c r="F26" s="99">
        <v>1516</v>
      </c>
      <c r="G26" s="5"/>
      <c r="H26" s="5"/>
    </row>
    <row r="27" spans="2:8" ht="15" customHeight="1">
      <c r="B27" s="232">
        <v>3</v>
      </c>
      <c r="C27" s="41">
        <v>239</v>
      </c>
      <c r="D27" s="41">
        <v>341</v>
      </c>
      <c r="E27" s="41">
        <v>5</v>
      </c>
      <c r="F27" s="99">
        <v>1170</v>
      </c>
      <c r="G27" s="5"/>
      <c r="H27" s="5"/>
    </row>
    <row r="28" spans="2:8" ht="15" customHeight="1">
      <c r="B28" s="232">
        <v>4</v>
      </c>
      <c r="C28" s="41">
        <v>91</v>
      </c>
      <c r="D28" s="41">
        <v>197</v>
      </c>
      <c r="E28" s="41">
        <v>3</v>
      </c>
      <c r="F28" s="99">
        <v>873</v>
      </c>
      <c r="G28" s="5"/>
      <c r="H28" s="5"/>
    </row>
    <row r="29" spans="2:8" ht="15" customHeight="1">
      <c r="B29" s="232">
        <v>5</v>
      </c>
      <c r="C29" s="41">
        <v>49</v>
      </c>
      <c r="D29" s="41">
        <v>93</v>
      </c>
      <c r="E29" s="41">
        <v>0</v>
      </c>
      <c r="F29" s="99">
        <v>568</v>
      </c>
      <c r="G29" s="5"/>
      <c r="H29" s="5"/>
    </row>
    <row r="30" spans="2:8" ht="15" customHeight="1">
      <c r="B30" s="232">
        <v>6</v>
      </c>
      <c r="C30" s="41">
        <v>25</v>
      </c>
      <c r="D30" s="41">
        <v>69</v>
      </c>
      <c r="E30" s="41">
        <v>1</v>
      </c>
      <c r="F30" s="99">
        <v>475</v>
      </c>
      <c r="G30" s="5"/>
      <c r="H30" s="5"/>
    </row>
    <row r="31" spans="2:8" ht="15" customHeight="1">
      <c r="B31" s="232">
        <v>7</v>
      </c>
      <c r="C31" s="41">
        <v>24</v>
      </c>
      <c r="D31" s="41">
        <v>73</v>
      </c>
      <c r="E31" s="41">
        <v>1</v>
      </c>
      <c r="F31" s="99">
        <v>588</v>
      </c>
      <c r="G31" s="5"/>
      <c r="H31" s="5"/>
    </row>
    <row r="32" spans="2:8" ht="15" customHeight="1">
      <c r="B32" s="232">
        <v>8</v>
      </c>
      <c r="C32" s="41">
        <v>14</v>
      </c>
      <c r="D32" s="41">
        <v>48</v>
      </c>
      <c r="E32" s="41">
        <v>0</v>
      </c>
      <c r="F32" s="99">
        <v>434</v>
      </c>
      <c r="G32" s="5"/>
      <c r="H32" s="5"/>
    </row>
    <row r="33" spans="2:8" ht="15" customHeight="1">
      <c r="B33" s="232">
        <v>9</v>
      </c>
      <c r="C33" s="41">
        <v>10</v>
      </c>
      <c r="D33" s="41">
        <v>39</v>
      </c>
      <c r="E33" s="41">
        <v>2</v>
      </c>
      <c r="F33" s="99">
        <v>408</v>
      </c>
      <c r="G33" s="5"/>
      <c r="H33" s="5"/>
    </row>
    <row r="34" spans="2:8" ht="15" customHeight="1">
      <c r="B34" s="232">
        <v>10</v>
      </c>
      <c r="C34" s="41">
        <v>8</v>
      </c>
      <c r="D34" s="41">
        <v>23</v>
      </c>
      <c r="E34" s="41">
        <v>1</v>
      </c>
      <c r="F34" s="99">
        <v>288</v>
      </c>
      <c r="G34" s="5"/>
      <c r="H34" s="5"/>
    </row>
    <row r="35" spans="2:8" ht="15" customHeight="1">
      <c r="B35" s="232">
        <v>11</v>
      </c>
      <c r="C35" s="41">
        <v>4</v>
      </c>
      <c r="D35" s="41">
        <v>22</v>
      </c>
      <c r="E35" s="41">
        <v>0</v>
      </c>
      <c r="F35" s="99">
        <v>260</v>
      </c>
      <c r="G35" s="5"/>
      <c r="H35" s="5"/>
    </row>
    <row r="36" spans="2:8" ht="15" customHeight="1">
      <c r="B36" s="232">
        <v>12</v>
      </c>
      <c r="C36" s="41">
        <v>4</v>
      </c>
      <c r="D36" s="41">
        <v>13</v>
      </c>
      <c r="E36" s="41">
        <v>0</v>
      </c>
      <c r="F36" s="99">
        <v>187</v>
      </c>
      <c r="G36" s="5"/>
      <c r="H36" s="5"/>
    </row>
    <row r="37" spans="2:8" ht="15" customHeight="1">
      <c r="B37" s="232">
        <v>13</v>
      </c>
      <c r="C37" s="41">
        <v>4</v>
      </c>
      <c r="D37" s="41">
        <v>15</v>
      </c>
      <c r="E37" s="41">
        <v>1</v>
      </c>
      <c r="F37" s="99">
        <v>240</v>
      </c>
      <c r="G37" s="5"/>
      <c r="H37" s="5"/>
    </row>
    <row r="38" spans="2:8" ht="15" customHeight="1">
      <c r="B38" s="232">
        <v>14</v>
      </c>
      <c r="C38" s="41">
        <v>2</v>
      </c>
      <c r="D38" s="41">
        <v>11</v>
      </c>
      <c r="E38" s="41">
        <v>0</v>
      </c>
      <c r="F38" s="99">
        <v>169</v>
      </c>
      <c r="G38" s="5"/>
      <c r="H38" s="5"/>
    </row>
    <row r="39" spans="2:8" ht="15" customHeight="1">
      <c r="B39" s="232">
        <v>15</v>
      </c>
      <c r="C39" s="41">
        <v>3</v>
      </c>
      <c r="D39" s="41">
        <v>7</v>
      </c>
      <c r="E39" s="41">
        <v>0</v>
      </c>
      <c r="F39" s="99">
        <v>140</v>
      </c>
      <c r="G39" s="5"/>
      <c r="H39" s="5"/>
    </row>
    <row r="40" spans="2:8" ht="15" customHeight="1">
      <c r="B40" s="232">
        <v>16</v>
      </c>
      <c r="C40" s="41">
        <v>2</v>
      </c>
      <c r="D40" s="41">
        <v>4</v>
      </c>
      <c r="E40" s="41">
        <v>0</v>
      </c>
      <c r="F40" s="99">
        <v>90</v>
      </c>
      <c r="G40" s="5"/>
      <c r="H40" s="5"/>
    </row>
    <row r="41" spans="2:8" ht="15" customHeight="1" thickBot="1">
      <c r="B41" s="232">
        <v>17</v>
      </c>
      <c r="C41" s="41">
        <v>0</v>
      </c>
      <c r="D41" s="104">
        <v>6</v>
      </c>
      <c r="E41" s="104">
        <v>1</v>
      </c>
      <c r="F41" s="105">
        <v>112</v>
      </c>
      <c r="G41" s="108"/>
      <c r="H41" s="5"/>
    </row>
    <row r="42" spans="2:7" ht="39.75" customHeight="1">
      <c r="B42" s="100" t="s">
        <v>779</v>
      </c>
      <c r="C42" s="102">
        <f>SUM(C25:E41)</f>
        <v>12605</v>
      </c>
      <c r="D42" s="106"/>
      <c r="E42" s="107"/>
      <c r="F42" s="107"/>
      <c r="G42" s="20"/>
    </row>
    <row r="43" spans="2:7" ht="39.75" customHeight="1" thickBot="1">
      <c r="B43" s="101" t="s">
        <v>657</v>
      </c>
      <c r="C43" s="103">
        <f>SUM(C25:F41)</f>
        <v>20123</v>
      </c>
      <c r="D43" s="108"/>
      <c r="E43" s="20"/>
      <c r="F43" s="20"/>
      <c r="G43" s="20"/>
    </row>
    <row r="46" spans="1:5" ht="12.75">
      <c r="A46" s="73"/>
      <c r="D46" s="20"/>
      <c r="E46" s="20"/>
    </row>
    <row r="47" ht="12.75">
      <c r="A47" s="73"/>
    </row>
    <row r="48" s="135" customFormat="1" ht="29.25" customHeight="1">
      <c r="A48" s="134"/>
    </row>
    <row r="49" s="135" customFormat="1" ht="12.75">
      <c r="A49" s="134"/>
    </row>
  </sheetData>
  <sheetProtection/>
  <mergeCells count="10">
    <mergeCell ref="B6:B8"/>
    <mergeCell ref="F9:H9"/>
    <mergeCell ref="C11:D11"/>
    <mergeCell ref="B22:B24"/>
    <mergeCell ref="C22:E22"/>
    <mergeCell ref="C15:F17"/>
    <mergeCell ref="C10:D10"/>
    <mergeCell ref="C6:E6"/>
    <mergeCell ref="F6:H6"/>
    <mergeCell ref="C9:E9"/>
  </mergeCells>
  <hyperlinks>
    <hyperlink ref="A1" location="Index!A1" display="Index"/>
  </hyperlinks>
  <printOptions/>
  <pageMargins left="0.787401575" right="0.787401575" top="0.984251969" bottom="0.984251969"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FOD-SPF SPSCAE-VVVVL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Eveline Depuijdt</dc:creator>
  <cp:keywords/>
  <dc:description/>
  <cp:lastModifiedBy>ias</cp:lastModifiedBy>
  <cp:lastPrinted>2012-11-05T11:06:47Z</cp:lastPrinted>
  <dcterms:created xsi:type="dcterms:W3CDTF">2011-02-17T15:00:41Z</dcterms:created>
  <dcterms:modified xsi:type="dcterms:W3CDTF">2016-05-02T07:55:57Z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